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05" windowWidth="15180" windowHeight="8550" tabRatio="933"/>
  </bookViews>
  <sheets>
    <sheet name="Team and Individual Results" sheetId="1" r:id="rId1"/>
    <sheet name="Team Hole by Hole Results" sheetId="2" r:id="rId2"/>
    <sheet name="Team Summary" sheetId="28" r:id="rId3"/>
    <sheet name="Scoring Statistics" sheetId="27" r:id="rId4"/>
    <sheet name="Instructions" sheetId="26" r:id="rId5"/>
  </sheets>
  <definedNames>
    <definedName name="_xlnm.Print_Area" localSheetId="0">'Team and Individual Results'!$A$1:$H$123</definedName>
    <definedName name="_xlnm.Print_Area" localSheetId="1">'Team Hole by Hole Results'!$A$6:$V$149</definedName>
    <definedName name="_xlnm.Print_Titles" localSheetId="0">'Team and Individual Results'!$1:$3</definedName>
    <definedName name="_xlnm.Print_Titles" localSheetId="1">'Team Hole by Hole Results'!$1:$5</definedName>
  </definedNames>
  <calcPr calcId="125725"/>
</workbook>
</file>

<file path=xl/calcChain.xml><?xml version="1.0" encoding="utf-8"?>
<calcChain xmlns="http://schemas.openxmlformats.org/spreadsheetml/2006/main">
  <c r="E4" i="2"/>
  <c r="E1" i="28"/>
  <c r="Y149" i="2"/>
  <c r="Y148"/>
  <c r="Y147"/>
  <c r="Y146"/>
  <c r="Y145"/>
  <c r="Y143"/>
  <c r="Y142"/>
  <c r="Y141"/>
  <c r="Y140"/>
  <c r="Y139"/>
  <c r="Y137"/>
  <c r="Y136"/>
  <c r="Y135"/>
  <c r="Y134"/>
  <c r="Y133"/>
  <c r="Y131"/>
  <c r="Y130"/>
  <c r="Y129"/>
  <c r="Y128"/>
  <c r="Y127"/>
  <c r="Y125"/>
  <c r="Y124"/>
  <c r="Y123"/>
  <c r="Y122"/>
  <c r="Y121"/>
  <c r="Y119"/>
  <c r="Y118"/>
  <c r="Y117"/>
  <c r="Y116"/>
  <c r="Y115"/>
  <c r="Y113"/>
  <c r="Y112"/>
  <c r="Y111"/>
  <c r="Y110"/>
  <c r="Y109"/>
  <c r="Y107"/>
  <c r="Y106"/>
  <c r="Y105"/>
  <c r="Y104"/>
  <c r="Y103"/>
  <c r="Y101"/>
  <c r="Y100"/>
  <c r="Y99"/>
  <c r="Y98"/>
  <c r="Y97"/>
  <c r="Y95"/>
  <c r="I61" i="1" s="1"/>
  <c r="Y94" i="2"/>
  <c r="I33" i="1" s="1"/>
  <c r="Y93" i="2"/>
  <c r="I13" i="1" s="1"/>
  <c r="Y92" i="2"/>
  <c r="I14" i="1" s="1"/>
  <c r="Y91" i="2"/>
  <c r="I4" i="1" s="1"/>
  <c r="Y89" i="2"/>
  <c r="I15" i="1" s="1"/>
  <c r="Y88" i="2"/>
  <c r="I34" i="1" s="1"/>
  <c r="Y87" i="2"/>
  <c r="I16" i="1" s="1"/>
  <c r="Y86" i="2"/>
  <c r="I8" i="1" s="1"/>
  <c r="Y85" i="2"/>
  <c r="I6" i="1" s="1"/>
  <c r="Y83" i="2"/>
  <c r="I19" i="1" s="1"/>
  <c r="Y82" i="2"/>
  <c r="I5" i="1" s="1"/>
  <c r="Y81" i="2"/>
  <c r="I18" i="1" s="1"/>
  <c r="Y80" i="2"/>
  <c r="I11" i="1" s="1"/>
  <c r="Y79" i="2"/>
  <c r="I7" i="1" s="1"/>
  <c r="Y77" i="2"/>
  <c r="I62" i="1" s="1"/>
  <c r="Y76" i="2"/>
  <c r="I54" i="1" s="1"/>
  <c r="Y75" i="2"/>
  <c r="I31" i="1" s="1"/>
  <c r="Y74" i="2"/>
  <c r="I49" i="1" s="1"/>
  <c r="Y73" i="2"/>
  <c r="I37" i="1" s="1"/>
  <c r="Y71" i="2"/>
  <c r="I32" i="1" s="1"/>
  <c r="Y70" i="2"/>
  <c r="I23" i="1" s="1"/>
  <c r="Y69" i="2"/>
  <c r="I21" i="1" s="1"/>
  <c r="Y68" i="2"/>
  <c r="I9" i="1" s="1"/>
  <c r="Y67" i="2"/>
  <c r="I28" i="1" s="1"/>
  <c r="Y65" i="2"/>
  <c r="I71" i="1" s="1"/>
  <c r="Y64" i="2"/>
  <c r="I35" i="1" s="1"/>
  <c r="Y63" i="2"/>
  <c r="I67" i="1" s="1"/>
  <c r="Y62" i="2"/>
  <c r="I45" i="1" s="1"/>
  <c r="Y61" i="2"/>
  <c r="I41" i="1" s="1"/>
  <c r="Y59" i="2"/>
  <c r="Y58"/>
  <c r="I60" i="1" s="1"/>
  <c r="Y57" i="2"/>
  <c r="I56" i="1" s="1"/>
  <c r="Y56" i="2"/>
  <c r="I58" i="1" s="1"/>
  <c r="Y55" i="2"/>
  <c r="I63" i="1" s="1"/>
  <c r="Y53" i="2"/>
  <c r="Y52"/>
  <c r="I29" i="1" s="1"/>
  <c r="Y51" i="2"/>
  <c r="I22" i="1" s="1"/>
  <c r="Y50" i="2"/>
  <c r="I51" i="1" s="1"/>
  <c r="Y49" i="2"/>
  <c r="I59" i="1" s="1"/>
  <c r="Y47" i="2"/>
  <c r="I74" i="1" s="1"/>
  <c r="Y46" i="2"/>
  <c r="I66" i="1" s="1"/>
  <c r="Y45" i="2"/>
  <c r="I72" i="1" s="1"/>
  <c r="Y44" i="2"/>
  <c r="I50" i="1" s="1"/>
  <c r="Y43" i="2"/>
  <c r="I10" i="1" s="1"/>
  <c r="Y41" i="2"/>
  <c r="I57" i="1" s="1"/>
  <c r="Y40" i="2"/>
  <c r="I52" i="1" s="1"/>
  <c r="Y39" i="2"/>
  <c r="I53" i="1" s="1"/>
  <c r="Y38" i="2"/>
  <c r="I44" i="1" s="1"/>
  <c r="Y37" i="2"/>
  <c r="I36" i="1" s="1"/>
  <c r="Y35" i="2"/>
  <c r="I55" i="1" s="1"/>
  <c r="Y34" i="2"/>
  <c r="I20" i="1" s="1"/>
  <c r="Y33" i="2"/>
  <c r="I75" i="1" s="1"/>
  <c r="Y32" i="2"/>
  <c r="I17" i="1" s="1"/>
  <c r="Y31" i="2"/>
  <c r="I12" i="1" s="1"/>
  <c r="Y29" i="2"/>
  <c r="Y28"/>
  <c r="I73" i="1" s="1"/>
  <c r="Y27" i="2"/>
  <c r="I65" i="1" s="1"/>
  <c r="Y26" i="2"/>
  <c r="I68" i="1" s="1"/>
  <c r="Y25" i="2"/>
  <c r="I24" i="1" s="1"/>
  <c r="Y23" i="2"/>
  <c r="I70" i="1" s="1"/>
  <c r="Y22" i="2"/>
  <c r="I69" i="1" s="1"/>
  <c r="Y21" i="2"/>
  <c r="I47" i="1" s="1"/>
  <c r="Y20" i="2"/>
  <c r="I25" i="1" s="1"/>
  <c r="Y19" i="2"/>
  <c r="I46" i="1" s="1"/>
  <c r="Y17" i="2"/>
  <c r="I38" i="1" s="1"/>
  <c r="Y16" i="2"/>
  <c r="I42" i="1" s="1"/>
  <c r="Y15" i="2"/>
  <c r="I64" i="1" s="1"/>
  <c r="Y14" i="2"/>
  <c r="I48" i="1" s="1"/>
  <c r="Y13" i="2"/>
  <c r="I39" i="1" s="1"/>
  <c r="Y11" i="2"/>
  <c r="I40" i="1" s="1"/>
  <c r="Y10" i="2"/>
  <c r="I43" i="1" s="1"/>
  <c r="Y9" i="2"/>
  <c r="I27" i="1" s="1"/>
  <c r="Y8" i="2"/>
  <c r="I26" i="1" s="1"/>
  <c r="Y7" i="2"/>
  <c r="I30" i="1" s="1"/>
  <c r="A1" i="28" l="1"/>
  <c r="A2"/>
  <c r="A3"/>
  <c r="A4"/>
  <c r="A5"/>
  <c r="A6"/>
  <c r="A7"/>
  <c r="A8"/>
  <c r="A9"/>
  <c r="A10"/>
  <c r="A11"/>
  <c r="A12"/>
  <c r="A13"/>
  <c r="A14"/>
  <c r="A15"/>
  <c r="A16"/>
  <c r="A17"/>
  <c r="A18"/>
  <c r="G1"/>
  <c r="G2"/>
  <c r="G3"/>
  <c r="G4"/>
  <c r="G5"/>
  <c r="G7"/>
  <c r="G8"/>
  <c r="G9"/>
  <c r="G10"/>
  <c r="G11"/>
  <c r="G12"/>
  <c r="G13"/>
  <c r="G14"/>
  <c r="G15"/>
  <c r="G16"/>
  <c r="G17"/>
  <c r="G18"/>
  <c r="G19"/>
  <c r="G20"/>
  <c r="G21"/>
  <c r="G22"/>
  <c r="G23"/>
  <c r="G24"/>
  <c r="I1"/>
  <c r="I2"/>
  <c r="I3"/>
  <c r="I4"/>
  <c r="I5"/>
  <c r="I7"/>
  <c r="I8"/>
  <c r="I9"/>
  <c r="I10"/>
  <c r="I11"/>
  <c r="C1"/>
  <c r="C2"/>
  <c r="C3"/>
  <c r="C4"/>
  <c r="C5"/>
  <c r="C6"/>
  <c r="C7"/>
  <c r="C8"/>
  <c r="C9"/>
  <c r="C10"/>
  <c r="C11"/>
  <c r="C12"/>
  <c r="C13"/>
  <c r="C14"/>
  <c r="C15"/>
  <c r="C16"/>
  <c r="C17"/>
  <c r="C18"/>
  <c r="E2"/>
  <c r="E3"/>
  <c r="E4"/>
  <c r="E5"/>
  <c r="E6"/>
  <c r="E7"/>
  <c r="E8"/>
  <c r="E9"/>
  <c r="E10"/>
  <c r="E11"/>
  <c r="E12"/>
  <c r="E13"/>
  <c r="E14"/>
  <c r="E15"/>
  <c r="E16"/>
  <c r="E17"/>
  <c r="E18"/>
  <c r="G4" i="2"/>
  <c r="G3" i="27" s="1"/>
  <c r="E3"/>
  <c r="F3"/>
  <c r="H3"/>
  <c r="I3"/>
  <c r="J3"/>
  <c r="K3"/>
  <c r="L3"/>
  <c r="M3"/>
  <c r="N3"/>
  <c r="O3"/>
  <c r="P3"/>
  <c r="Q3"/>
  <c r="R3"/>
  <c r="S3"/>
  <c r="T3"/>
  <c r="U3"/>
  <c r="V3"/>
  <c r="E4"/>
  <c r="F4"/>
  <c r="G4"/>
  <c r="H4"/>
  <c r="I4"/>
  <c r="J4"/>
  <c r="K4"/>
  <c r="L4"/>
  <c r="M4"/>
  <c r="N4"/>
  <c r="O4"/>
  <c r="P4"/>
  <c r="Q4"/>
  <c r="R4"/>
  <c r="S4"/>
  <c r="T4"/>
  <c r="U4"/>
  <c r="V4"/>
  <c r="D4" l="1"/>
  <c r="C4"/>
  <c r="D3"/>
  <c r="C3"/>
  <c r="AB145" i="2"/>
  <c r="AA145"/>
  <c r="AB139"/>
  <c r="AA139"/>
  <c r="AB133"/>
  <c r="AA133"/>
  <c r="AB121"/>
  <c r="AA115"/>
  <c r="AA127"/>
  <c r="AA121"/>
  <c r="AB115"/>
  <c r="AB109"/>
  <c r="AB111" s="1"/>
  <c r="D23" i="27" s="1"/>
  <c r="AB97" i="2"/>
  <c r="D95"/>
  <c r="C95"/>
  <c r="D94"/>
  <c r="C94"/>
  <c r="B94" s="1"/>
  <c r="D93"/>
  <c r="C93"/>
  <c r="B93" s="1"/>
  <c r="D92"/>
  <c r="C92"/>
  <c r="D91"/>
  <c r="C91"/>
  <c r="D89"/>
  <c r="C89"/>
  <c r="D88"/>
  <c r="C88"/>
  <c r="B88" s="1"/>
  <c r="F11" i="28" s="1"/>
  <c r="D87" i="2"/>
  <c r="C87"/>
  <c r="B87" s="1"/>
  <c r="D86"/>
  <c r="C86"/>
  <c r="D85"/>
  <c r="C85"/>
  <c r="D83"/>
  <c r="B83" s="1"/>
  <c r="C83"/>
  <c r="D82"/>
  <c r="C82"/>
  <c r="D81"/>
  <c r="C81"/>
  <c r="D80"/>
  <c r="C80"/>
  <c r="D79"/>
  <c r="C79"/>
  <c r="D77"/>
  <c r="C77"/>
  <c r="D76"/>
  <c r="C76"/>
  <c r="D75"/>
  <c r="B75" s="1"/>
  <c r="C75"/>
  <c r="D74"/>
  <c r="C74"/>
  <c r="D73"/>
  <c r="C73"/>
  <c r="D71"/>
  <c r="C71"/>
  <c r="D70"/>
  <c r="C70"/>
  <c r="D69"/>
  <c r="C69"/>
  <c r="D68"/>
  <c r="C68"/>
  <c r="D67"/>
  <c r="C67"/>
  <c r="D65"/>
  <c r="C65"/>
  <c r="D64"/>
  <c r="C64"/>
  <c r="D63"/>
  <c r="C63"/>
  <c r="D62"/>
  <c r="C62"/>
  <c r="D61"/>
  <c r="C61"/>
  <c r="D58"/>
  <c r="C58"/>
  <c r="D57"/>
  <c r="C57"/>
  <c r="D56"/>
  <c r="B56" s="1"/>
  <c r="J9" i="28" s="1"/>
  <c r="C56" i="2"/>
  <c r="D55"/>
  <c r="C55"/>
  <c r="E54"/>
  <c r="D52"/>
  <c r="C52"/>
  <c r="D51"/>
  <c r="C51"/>
  <c r="D50"/>
  <c r="C50"/>
  <c r="D49"/>
  <c r="C49"/>
  <c r="AA49" s="1"/>
  <c r="E48"/>
  <c r="D47"/>
  <c r="C47"/>
  <c r="D46"/>
  <c r="C46"/>
  <c r="D45"/>
  <c r="B45" s="1"/>
  <c r="C45"/>
  <c r="D44"/>
  <c r="C44"/>
  <c r="D43"/>
  <c r="B43" s="1"/>
  <c r="H20" i="28" s="1"/>
  <c r="C43" i="2"/>
  <c r="D41"/>
  <c r="C41"/>
  <c r="B41" s="1"/>
  <c r="D40"/>
  <c r="C40"/>
  <c r="D39"/>
  <c r="C39"/>
  <c r="D38"/>
  <c r="C38"/>
  <c r="D37"/>
  <c r="C37"/>
  <c r="D35"/>
  <c r="C35"/>
  <c r="D34"/>
  <c r="C34"/>
  <c r="B34" s="1"/>
  <c r="D32"/>
  <c r="C32"/>
  <c r="D31"/>
  <c r="C31"/>
  <c r="D28"/>
  <c r="C28"/>
  <c r="D27"/>
  <c r="C27"/>
  <c r="D26"/>
  <c r="C26"/>
  <c r="D25"/>
  <c r="C25"/>
  <c r="E24"/>
  <c r="D16" i="1" s="1"/>
  <c r="D23" i="2"/>
  <c r="C23"/>
  <c r="D22"/>
  <c r="C22"/>
  <c r="D21"/>
  <c r="C21"/>
  <c r="B21" s="1"/>
  <c r="D20"/>
  <c r="C20"/>
  <c r="B20" s="1"/>
  <c r="B15" i="28" s="1"/>
  <c r="D19" i="2"/>
  <c r="C19"/>
  <c r="D17"/>
  <c r="C17"/>
  <c r="B17" s="1"/>
  <c r="D16"/>
  <c r="C16"/>
  <c r="D15"/>
  <c r="C15"/>
  <c r="D14"/>
  <c r="C14"/>
  <c r="D13"/>
  <c r="C13"/>
  <c r="D11"/>
  <c r="C11"/>
  <c r="D10"/>
  <c r="C10"/>
  <c r="D9"/>
  <c r="B9" s="1"/>
  <c r="B4" i="28" s="1"/>
  <c r="C9" i="2"/>
  <c r="D8"/>
  <c r="C8"/>
  <c r="D7"/>
  <c r="C7"/>
  <c r="D5"/>
  <c r="C5"/>
  <c r="B5" s="1"/>
  <c r="D4"/>
  <c r="C4"/>
  <c r="A6" i="27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T145" i="2"/>
  <c r="AS145"/>
  <c r="AR145"/>
  <c r="AQ145"/>
  <c r="AP145"/>
  <c r="AO145"/>
  <c r="AN145"/>
  <c r="AM145"/>
  <c r="AL145"/>
  <c r="AK145"/>
  <c r="AJ145"/>
  <c r="AI145"/>
  <c r="AI147" s="1"/>
  <c r="K29" i="27" s="1"/>
  <c r="AH145" i="2"/>
  <c r="AG145"/>
  <c r="AF145"/>
  <c r="AE145"/>
  <c r="AD145"/>
  <c r="AC145"/>
  <c r="AT139"/>
  <c r="AS139"/>
  <c r="AR139"/>
  <c r="AQ139"/>
  <c r="AP139"/>
  <c r="AO139"/>
  <c r="AN139"/>
  <c r="AM139"/>
  <c r="AL139"/>
  <c r="AK139"/>
  <c r="AJ139"/>
  <c r="AI139"/>
  <c r="AH139"/>
  <c r="AG139"/>
  <c r="AF139"/>
  <c r="AE139"/>
  <c r="AD139"/>
  <c r="AC139"/>
  <c r="AT133"/>
  <c r="AS133"/>
  <c r="AR133"/>
  <c r="AQ133"/>
  <c r="AP133"/>
  <c r="AO133"/>
  <c r="AN133"/>
  <c r="AM133"/>
  <c r="AL133"/>
  <c r="AK133"/>
  <c r="AJ133"/>
  <c r="AI133"/>
  <c r="AH133"/>
  <c r="AG133"/>
  <c r="AF133"/>
  <c r="AE133"/>
  <c r="AD133"/>
  <c r="AC133"/>
  <c r="Z146"/>
  <c r="Z140"/>
  <c r="Z134"/>
  <c r="AT127"/>
  <c r="AS127"/>
  <c r="AR127"/>
  <c r="AQ127"/>
  <c r="AP127"/>
  <c r="AO127"/>
  <c r="AN127"/>
  <c r="AM127"/>
  <c r="AL127"/>
  <c r="AK127"/>
  <c r="AJ127"/>
  <c r="AI127"/>
  <c r="AH127"/>
  <c r="AG127"/>
  <c r="AF127"/>
  <c r="AE127"/>
  <c r="AD127"/>
  <c r="AC127"/>
  <c r="AT121"/>
  <c r="AS121"/>
  <c r="AR121"/>
  <c r="AQ121"/>
  <c r="AP121"/>
  <c r="AO121"/>
  <c r="AN121"/>
  <c r="AM121"/>
  <c r="AL121"/>
  <c r="AK121"/>
  <c r="AJ121"/>
  <c r="AI121"/>
  <c r="AH121"/>
  <c r="AG121"/>
  <c r="AF121"/>
  <c r="AE121"/>
  <c r="AD121"/>
  <c r="AC121"/>
  <c r="AT115"/>
  <c r="AS115"/>
  <c r="AR115"/>
  <c r="AQ115"/>
  <c r="AP115"/>
  <c r="AO115"/>
  <c r="AN115"/>
  <c r="AM115"/>
  <c r="AL115"/>
  <c r="AK115"/>
  <c r="AJ115"/>
  <c r="AI115"/>
  <c r="AH115"/>
  <c r="AG115"/>
  <c r="AF115"/>
  <c r="AE115"/>
  <c r="AD115"/>
  <c r="AC115"/>
  <c r="Z128"/>
  <c r="Z122"/>
  <c r="Z116"/>
  <c r="AT109"/>
  <c r="AS109"/>
  <c r="AR109"/>
  <c r="AQ109"/>
  <c r="AP109"/>
  <c r="AO109"/>
  <c r="AN109"/>
  <c r="AM109"/>
  <c r="AL109"/>
  <c r="AK109"/>
  <c r="AJ109"/>
  <c r="AI109"/>
  <c r="AH109"/>
  <c r="AG109"/>
  <c r="AF109"/>
  <c r="AE109"/>
  <c r="AD109"/>
  <c r="AC109"/>
  <c r="AT103"/>
  <c r="AS103"/>
  <c r="AR103"/>
  <c r="AQ103"/>
  <c r="AP103"/>
  <c r="AO103"/>
  <c r="AN103"/>
  <c r="AM103"/>
  <c r="AL103"/>
  <c r="AL105" s="1"/>
  <c r="N22" i="27" s="1"/>
  <c r="AK103" i="2"/>
  <c r="AJ103"/>
  <c r="AI103"/>
  <c r="AH103"/>
  <c r="AG103"/>
  <c r="AF103"/>
  <c r="AE103"/>
  <c r="AD103"/>
  <c r="AC103"/>
  <c r="AT97"/>
  <c r="AS97"/>
  <c r="AR97"/>
  <c r="AQ97"/>
  <c r="AP97"/>
  <c r="AO97"/>
  <c r="AN97"/>
  <c r="AM97"/>
  <c r="AL97"/>
  <c r="AK97"/>
  <c r="AJ97"/>
  <c r="AI97"/>
  <c r="AH97"/>
  <c r="AG97"/>
  <c r="AF97"/>
  <c r="AE97"/>
  <c r="AD97"/>
  <c r="AC97"/>
  <c r="Z110"/>
  <c r="Z104"/>
  <c r="Z98"/>
  <c r="AC99" s="1"/>
  <c r="E21" i="27" s="1"/>
  <c r="AT91" i="2"/>
  <c r="AS91"/>
  <c r="AR91"/>
  <c r="AQ91"/>
  <c r="AP91"/>
  <c r="AO91"/>
  <c r="AN91"/>
  <c r="AM91"/>
  <c r="AL91"/>
  <c r="AK91"/>
  <c r="AJ91"/>
  <c r="AI91"/>
  <c r="AH91"/>
  <c r="AG91"/>
  <c r="AF91"/>
  <c r="AE91"/>
  <c r="AD91"/>
  <c r="AC91"/>
  <c r="AT85"/>
  <c r="AS85"/>
  <c r="AR85"/>
  <c r="AQ85"/>
  <c r="AP85"/>
  <c r="AO85"/>
  <c r="AN85"/>
  <c r="AM85"/>
  <c r="AL85"/>
  <c r="AK85"/>
  <c r="AJ85"/>
  <c r="AI85"/>
  <c r="AH85"/>
  <c r="AG85"/>
  <c r="AF85"/>
  <c r="AE85"/>
  <c r="AD85"/>
  <c r="AC85"/>
  <c r="AT79"/>
  <c r="AS79"/>
  <c r="AR79"/>
  <c r="AQ79"/>
  <c r="AP79"/>
  <c r="AO79"/>
  <c r="AN79"/>
  <c r="AM79"/>
  <c r="AM81" s="1"/>
  <c r="O18" i="27" s="1"/>
  <c r="AL79" i="2"/>
  <c r="AL81" s="1"/>
  <c r="N18" i="27" s="1"/>
  <c r="AK79" i="2"/>
  <c r="AJ79"/>
  <c r="AI79"/>
  <c r="AI81" s="1"/>
  <c r="K18" i="27" s="1"/>
  <c r="AH79" i="2"/>
  <c r="AG79"/>
  <c r="AF79"/>
  <c r="AF81" s="1"/>
  <c r="H18" i="27" s="1"/>
  <c r="AE79" i="2"/>
  <c r="AE81" s="1"/>
  <c r="G18" i="27" s="1"/>
  <c r="AD79" i="2"/>
  <c r="AC79"/>
  <c r="Z92"/>
  <c r="Z86"/>
  <c r="Z80"/>
  <c r="AT73"/>
  <c r="AS73"/>
  <c r="AR73"/>
  <c r="AQ73"/>
  <c r="AP73"/>
  <c r="AO73"/>
  <c r="AN73"/>
  <c r="AM73"/>
  <c r="AL73"/>
  <c r="AK73"/>
  <c r="AJ73"/>
  <c r="AI73"/>
  <c r="AH73"/>
  <c r="AG73"/>
  <c r="AG75" s="1"/>
  <c r="I17" i="27" s="1"/>
  <c r="AF73" i="2"/>
  <c r="AE73"/>
  <c r="AD73"/>
  <c r="AC73"/>
  <c r="AT67"/>
  <c r="AS67"/>
  <c r="AR67"/>
  <c r="AQ67"/>
  <c r="AP67"/>
  <c r="AO67"/>
  <c r="AN67"/>
  <c r="AM67"/>
  <c r="AL67"/>
  <c r="AK67"/>
  <c r="AJ67"/>
  <c r="AI67"/>
  <c r="AH67"/>
  <c r="AG67"/>
  <c r="AF67"/>
  <c r="AE67"/>
  <c r="AD67"/>
  <c r="AC67"/>
  <c r="AT61"/>
  <c r="AS61"/>
  <c r="AR61"/>
  <c r="AQ61"/>
  <c r="AP61"/>
  <c r="AO61"/>
  <c r="AN61"/>
  <c r="AM61"/>
  <c r="AM63" s="1"/>
  <c r="O15" i="27" s="1"/>
  <c r="AL61" i="2"/>
  <c r="AL63" s="1"/>
  <c r="N15" i="27" s="1"/>
  <c r="AK61" i="2"/>
  <c r="AJ61"/>
  <c r="AI61"/>
  <c r="AH61"/>
  <c r="AH63" s="1"/>
  <c r="J15" i="27" s="1"/>
  <c r="AG61" i="2"/>
  <c r="AF61"/>
  <c r="AE61"/>
  <c r="AD61"/>
  <c r="AD63" s="1"/>
  <c r="F15" i="27" s="1"/>
  <c r="AC61" i="2"/>
  <c r="Z74"/>
  <c r="Z68"/>
  <c r="Z62"/>
  <c r="AT55"/>
  <c r="AS55"/>
  <c r="AR55"/>
  <c r="AQ55"/>
  <c r="AP55"/>
  <c r="AP57" s="1"/>
  <c r="R14" i="27" s="1"/>
  <c r="AO55" i="2"/>
  <c r="AN55"/>
  <c r="AM55"/>
  <c r="AL55"/>
  <c r="AL57" s="1"/>
  <c r="N14" i="27" s="1"/>
  <c r="AK55" i="2"/>
  <c r="AJ55"/>
  <c r="AI55"/>
  <c r="AI57" s="1"/>
  <c r="K14" i="27" s="1"/>
  <c r="AH55" i="2"/>
  <c r="AG55"/>
  <c r="AF55"/>
  <c r="AE55"/>
  <c r="AE57" s="1"/>
  <c r="G14" i="27" s="1"/>
  <c r="AD55" i="2"/>
  <c r="AC55"/>
  <c r="AT49"/>
  <c r="AS49"/>
  <c r="AR49"/>
  <c r="AQ49"/>
  <c r="AP49"/>
  <c r="AO49"/>
  <c r="AN49"/>
  <c r="AM49"/>
  <c r="AL49"/>
  <c r="AK49"/>
  <c r="AJ49"/>
  <c r="AI49"/>
  <c r="AH49"/>
  <c r="AG49"/>
  <c r="AF49"/>
  <c r="AE49"/>
  <c r="AD49"/>
  <c r="AC49"/>
  <c r="Z56"/>
  <c r="Z50"/>
  <c r="AT43"/>
  <c r="AS43"/>
  <c r="AR43"/>
  <c r="AQ43"/>
  <c r="AP43"/>
  <c r="AO43"/>
  <c r="AN43"/>
  <c r="AM43"/>
  <c r="AL43"/>
  <c r="AK43"/>
  <c r="AJ43"/>
  <c r="AI43"/>
  <c r="AH43"/>
  <c r="AG43"/>
  <c r="AG45" s="1"/>
  <c r="I12" i="27" s="1"/>
  <c r="AF43" i="2"/>
  <c r="AE43"/>
  <c r="AD43"/>
  <c r="AC43"/>
  <c r="Z44"/>
  <c r="AF45" s="1"/>
  <c r="H12" i="27" s="1"/>
  <c r="AT37" i="2"/>
  <c r="AS37"/>
  <c r="AR37"/>
  <c r="AQ37"/>
  <c r="AP37"/>
  <c r="AO37"/>
  <c r="AN37"/>
  <c r="AM37"/>
  <c r="AL37"/>
  <c r="AK37"/>
  <c r="AJ37"/>
  <c r="AI37"/>
  <c r="AH37"/>
  <c r="AG37"/>
  <c r="AF37"/>
  <c r="AF39" s="1"/>
  <c r="H11" i="27" s="1"/>
  <c r="AE37" i="2"/>
  <c r="AD37"/>
  <c r="AC37"/>
  <c r="Z38"/>
  <c r="AT31"/>
  <c r="AS31"/>
  <c r="AR31"/>
  <c r="AQ31"/>
  <c r="AP31"/>
  <c r="AO31"/>
  <c r="AN31"/>
  <c r="AM31"/>
  <c r="AL31"/>
  <c r="AK31"/>
  <c r="AJ31"/>
  <c r="AI31"/>
  <c r="AH31"/>
  <c r="AG31"/>
  <c r="AF31"/>
  <c r="AE31"/>
  <c r="AD31"/>
  <c r="AC31"/>
  <c r="Z32"/>
  <c r="AT25"/>
  <c r="AS25"/>
  <c r="AR25"/>
  <c r="AQ25"/>
  <c r="AP25"/>
  <c r="AO25"/>
  <c r="AN25"/>
  <c r="AM25"/>
  <c r="AL25"/>
  <c r="AK25"/>
  <c r="AJ25"/>
  <c r="AI25"/>
  <c r="AH25"/>
  <c r="AG25"/>
  <c r="AF25"/>
  <c r="AE25"/>
  <c r="AE27" s="1"/>
  <c r="G9" i="27" s="1"/>
  <c r="AD25" i="2"/>
  <c r="AC25"/>
  <c r="Z26"/>
  <c r="AT19"/>
  <c r="AS19"/>
  <c r="AR19"/>
  <c r="AQ19"/>
  <c r="AQ21" s="1"/>
  <c r="S8" i="27" s="1"/>
  <c r="AP19" i="2"/>
  <c r="AO19"/>
  <c r="AO21" s="1"/>
  <c r="Q8" i="27" s="1"/>
  <c r="AN19" i="2"/>
  <c r="AM19"/>
  <c r="AL19"/>
  <c r="AK19"/>
  <c r="AJ19"/>
  <c r="AI19"/>
  <c r="AH19"/>
  <c r="AG19"/>
  <c r="AG21" s="1"/>
  <c r="I8" i="27" s="1"/>
  <c r="AF19" i="2"/>
  <c r="AE19"/>
  <c r="AD19"/>
  <c r="AC19"/>
  <c r="AC21" s="1"/>
  <c r="E8" i="27" s="1"/>
  <c r="Z20" i="2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Z14"/>
  <c r="AJ15" s="1"/>
  <c r="L7" i="27" s="1"/>
  <c r="AT7" i="2"/>
  <c r="AS7"/>
  <c r="AR7"/>
  <c r="AQ7"/>
  <c r="AP7"/>
  <c r="AO7"/>
  <c r="AN7"/>
  <c r="AM7"/>
  <c r="AL7"/>
  <c r="AK7"/>
  <c r="AJ7"/>
  <c r="AI7"/>
  <c r="AH7"/>
  <c r="AG7"/>
  <c r="AF7"/>
  <c r="AE7"/>
  <c r="AD7"/>
  <c r="AC7"/>
  <c r="Z8"/>
  <c r="D155"/>
  <c r="C155"/>
  <c r="B155"/>
  <c r="V155"/>
  <c r="U155"/>
  <c r="T155"/>
  <c r="S155"/>
  <c r="R155"/>
  <c r="Q155"/>
  <c r="P155"/>
  <c r="O155"/>
  <c r="N155"/>
  <c r="M155"/>
  <c r="L155"/>
  <c r="K155"/>
  <c r="J155"/>
  <c r="I155"/>
  <c r="H155"/>
  <c r="G155"/>
  <c r="F155"/>
  <c r="E155"/>
  <c r="B9" i="1"/>
  <c r="E154" i="2"/>
  <c r="V154"/>
  <c r="U154"/>
  <c r="T154"/>
  <c r="S154"/>
  <c r="R154"/>
  <c r="Q154"/>
  <c r="P154"/>
  <c r="O154"/>
  <c r="N154"/>
  <c r="M154"/>
  <c r="L154"/>
  <c r="K154"/>
  <c r="J154"/>
  <c r="I154"/>
  <c r="H154"/>
  <c r="G154"/>
  <c r="F154"/>
  <c r="H30" i="1"/>
  <c r="H26"/>
  <c r="H27"/>
  <c r="H43"/>
  <c r="H40"/>
  <c r="H39"/>
  <c r="H48"/>
  <c r="H64"/>
  <c r="H42"/>
  <c r="H38"/>
  <c r="H46"/>
  <c r="H25"/>
  <c r="H47"/>
  <c r="H69"/>
  <c r="H70"/>
  <c r="H24"/>
  <c r="H68"/>
  <c r="H65"/>
  <c r="H73"/>
  <c r="H12"/>
  <c r="H17"/>
  <c r="H75"/>
  <c r="H20"/>
  <c r="H55"/>
  <c r="H36"/>
  <c r="H44"/>
  <c r="H53"/>
  <c r="H52"/>
  <c r="H57"/>
  <c r="H10"/>
  <c r="H50"/>
  <c r="H72"/>
  <c r="H66"/>
  <c r="H74"/>
  <c r="H41"/>
  <c r="H45"/>
  <c r="H67"/>
  <c r="H35"/>
  <c r="H71"/>
  <c r="H28"/>
  <c r="H9"/>
  <c r="H21"/>
  <c r="H23"/>
  <c r="H32"/>
  <c r="H37"/>
  <c r="H49"/>
  <c r="H31"/>
  <c r="H54"/>
  <c r="H62"/>
  <c r="H7"/>
  <c r="H11"/>
  <c r="H18"/>
  <c r="H5"/>
  <c r="H19"/>
  <c r="H6"/>
  <c r="H8"/>
  <c r="H16"/>
  <c r="H34"/>
  <c r="H15"/>
  <c r="H4"/>
  <c r="H14"/>
  <c r="H13"/>
  <c r="H33"/>
  <c r="H61"/>
  <c r="F61"/>
  <c r="F33"/>
  <c r="F13"/>
  <c r="F14"/>
  <c r="F4"/>
  <c r="F15"/>
  <c r="F34"/>
  <c r="F16"/>
  <c r="F8"/>
  <c r="F6"/>
  <c r="F19"/>
  <c r="F5"/>
  <c r="F18"/>
  <c r="F11"/>
  <c r="F7"/>
  <c r="F62"/>
  <c r="F54"/>
  <c r="F31"/>
  <c r="F49"/>
  <c r="F37"/>
  <c r="F32"/>
  <c r="F23"/>
  <c r="F21"/>
  <c r="F9"/>
  <c r="F28"/>
  <c r="F71"/>
  <c r="F35"/>
  <c r="F67"/>
  <c r="F45"/>
  <c r="F41"/>
  <c r="F60"/>
  <c r="F56"/>
  <c r="F58"/>
  <c r="F63"/>
  <c r="F29"/>
  <c r="F22"/>
  <c r="F51"/>
  <c r="F59"/>
  <c r="F74"/>
  <c r="F66"/>
  <c r="F72"/>
  <c r="F50"/>
  <c r="F10"/>
  <c r="F57"/>
  <c r="F52"/>
  <c r="F53"/>
  <c r="F44"/>
  <c r="F36"/>
  <c r="F55"/>
  <c r="F20"/>
  <c r="F17"/>
  <c r="F12"/>
  <c r="F73"/>
  <c r="F65"/>
  <c r="F68"/>
  <c r="F24"/>
  <c r="F70"/>
  <c r="F69"/>
  <c r="F47"/>
  <c r="F25"/>
  <c r="F46"/>
  <c r="F38"/>
  <c r="F42"/>
  <c r="F64"/>
  <c r="F48"/>
  <c r="F39"/>
  <c r="F40"/>
  <c r="F43"/>
  <c r="F27"/>
  <c r="F26"/>
  <c r="F30"/>
  <c r="B15"/>
  <c r="B6"/>
  <c r="B5"/>
  <c r="B4"/>
  <c r="B11"/>
  <c r="B7"/>
  <c r="B13"/>
  <c r="B12"/>
  <c r="B8"/>
  <c r="B16"/>
  <c r="B14"/>
  <c r="B10"/>
  <c r="G1"/>
  <c r="A1"/>
  <c r="AF111" i="2"/>
  <c r="H23" i="27" s="1"/>
  <c r="AR111" i="2"/>
  <c r="T23" i="27" s="1"/>
  <c r="AM141" i="2"/>
  <c r="O28" i="27" s="1"/>
  <c r="AI141" i="2"/>
  <c r="K28" i="27" s="1"/>
  <c r="AC141" i="2"/>
  <c r="E28" i="27" s="1"/>
  <c r="AN141" i="2"/>
  <c r="P28" i="27" s="1"/>
  <c r="AJ141" i="2"/>
  <c r="L28" i="27" s="1"/>
  <c r="AF141" i="2"/>
  <c r="H28" i="27" s="1"/>
  <c r="AE111" i="2"/>
  <c r="G23" i="27" s="1"/>
  <c r="AI111" i="2"/>
  <c r="K23" i="27" s="1"/>
  <c r="AM111" i="2"/>
  <c r="O23" i="27" s="1"/>
  <c r="AQ111" i="2"/>
  <c r="S23" i="27" s="1"/>
  <c r="AS123" i="2"/>
  <c r="U25" i="27" s="1"/>
  <c r="AO123" i="2"/>
  <c r="Q25" i="27" s="1"/>
  <c r="AM123" i="2"/>
  <c r="O25" i="27" s="1"/>
  <c r="AI123" i="2"/>
  <c r="K25" i="27" s="1"/>
  <c r="AG123" i="2"/>
  <c r="I25" i="27" s="1"/>
  <c r="AC123" i="2"/>
  <c r="E25" i="27" s="1"/>
  <c r="AA109" i="2"/>
  <c r="AA111" s="1"/>
  <c r="C23" i="27" s="1"/>
  <c r="AD111" i="2"/>
  <c r="F23" i="27" s="1"/>
  <c r="AH111" i="2"/>
  <c r="J23" i="27" s="1"/>
  <c r="AL111" i="2"/>
  <c r="N23" i="27" s="1"/>
  <c r="AP111" i="2"/>
  <c r="R23" i="27" s="1"/>
  <c r="AT111" i="2"/>
  <c r="V23" i="27" s="1"/>
  <c r="AB103" i="2"/>
  <c r="AB105" s="1"/>
  <c r="D22" i="27" s="1"/>
  <c r="AK99" i="2"/>
  <c r="M21" i="27" s="1"/>
  <c r="AK111" i="2"/>
  <c r="M23" i="27" s="1"/>
  <c r="AS111" i="2"/>
  <c r="U23" i="27" s="1"/>
  <c r="AD123" i="2"/>
  <c r="F25" i="27" s="1"/>
  <c r="AL123" i="2"/>
  <c r="N25" i="27" s="1"/>
  <c r="AG135" i="2"/>
  <c r="I27" i="27" s="1"/>
  <c r="AI135" i="2"/>
  <c r="K27" i="27" s="1"/>
  <c r="AM135" i="2"/>
  <c r="O27" i="27" s="1"/>
  <c r="B91" i="2" l="1"/>
  <c r="F14" i="28" s="1"/>
  <c r="B85" i="2"/>
  <c r="F8" i="28" s="1"/>
  <c r="B92" i="2"/>
  <c r="G14" i="1" s="1"/>
  <c r="D90" i="2"/>
  <c r="D84"/>
  <c r="AS81"/>
  <c r="U18" i="27" s="1"/>
  <c r="B95" i="2"/>
  <c r="G61" i="1" s="1"/>
  <c r="AQ93" i="2"/>
  <c r="S20" i="27" s="1"/>
  <c r="AB91" i="2"/>
  <c r="AB93" s="1"/>
  <c r="D20" i="27" s="1"/>
  <c r="AN87" i="2"/>
  <c r="P19" i="27" s="1"/>
  <c r="AB85" i="2"/>
  <c r="AB87" s="1"/>
  <c r="D19" i="27" s="1"/>
  <c r="B89" i="2"/>
  <c r="F12" i="28" s="1"/>
  <c r="B57" i="2"/>
  <c r="G56" i="1" s="1"/>
  <c r="B50" i="2"/>
  <c r="J3" i="28" s="1"/>
  <c r="B52" i="2"/>
  <c r="J5" i="28" s="1"/>
  <c r="B61" i="2"/>
  <c r="D2" i="28" s="1"/>
  <c r="B67" i="2"/>
  <c r="D8" i="28" s="1"/>
  <c r="B73" i="2"/>
  <c r="D14" i="28" s="1"/>
  <c r="B37" i="2"/>
  <c r="H14" i="28" s="1"/>
  <c r="B62" i="2"/>
  <c r="D3" i="28" s="1"/>
  <c r="B69" i="2"/>
  <c r="G21" i="1" s="1"/>
  <c r="D66" i="2"/>
  <c r="D60"/>
  <c r="B63"/>
  <c r="D4" i="28" s="1"/>
  <c r="B44" i="2"/>
  <c r="H21" i="28" s="1"/>
  <c r="AR27" i="2"/>
  <c r="T9" i="27" s="1"/>
  <c r="B25" i="2"/>
  <c r="G24" i="1" s="1"/>
  <c r="B31" i="2"/>
  <c r="H8" i="28" s="1"/>
  <c r="AS63" i="2"/>
  <c r="U15" i="27" s="1"/>
  <c r="AB61" i="2"/>
  <c r="AB63" s="1"/>
  <c r="D15" i="27" s="1"/>
  <c r="AB67" i="2"/>
  <c r="AB69" s="1"/>
  <c r="D16" i="27" s="1"/>
  <c r="B70" i="2"/>
  <c r="D11" i="28" s="1"/>
  <c r="B32" i="2"/>
  <c r="G17" i="1" s="1"/>
  <c r="B38" i="2"/>
  <c r="G44" i="1" s="1"/>
  <c r="B71" i="2"/>
  <c r="G32" i="1" s="1"/>
  <c r="AL69" i="2"/>
  <c r="N16" i="27" s="1"/>
  <c r="B65" i="2"/>
  <c r="G71" i="1" s="1"/>
  <c r="D24" i="2"/>
  <c r="B26"/>
  <c r="G68" i="1" s="1"/>
  <c r="B39" i="2"/>
  <c r="H16" i="28" s="1"/>
  <c r="D36" i="2"/>
  <c r="D42"/>
  <c r="B46"/>
  <c r="H23" i="28" s="1"/>
  <c r="B40" i="2"/>
  <c r="H17" i="28" s="1"/>
  <c r="AB37" i="2"/>
  <c r="AB39" s="1"/>
  <c r="D11" i="27" s="1"/>
  <c r="AB25" i="2"/>
  <c r="AB27" s="1"/>
  <c r="D9" i="27" s="1"/>
  <c r="B27" i="2"/>
  <c r="H4" i="28" s="1"/>
  <c r="D78" i="2"/>
  <c r="B80"/>
  <c r="F3" i="28" s="1"/>
  <c r="B47" i="2"/>
  <c r="G74" i="1" s="1"/>
  <c r="C42" i="2"/>
  <c r="AA43"/>
  <c r="AA45" s="1"/>
  <c r="C12" i="27" s="1"/>
  <c r="B28" i="2"/>
  <c r="C24"/>
  <c r="B19"/>
  <c r="B14" i="28" s="1"/>
  <c r="AS57" i="2"/>
  <c r="U14" i="27" s="1"/>
  <c r="B55" i="2"/>
  <c r="J8" i="28" s="1"/>
  <c r="AP39" i="2"/>
  <c r="R11" i="27" s="1"/>
  <c r="C36" i="2"/>
  <c r="AA37"/>
  <c r="AA39" s="1"/>
  <c r="C11" i="27" s="1"/>
  <c r="D30" i="2"/>
  <c r="AO33"/>
  <c r="Q10" i="27" s="1"/>
  <c r="B35" i="2"/>
  <c r="B51"/>
  <c r="J4" i="28" s="1"/>
  <c r="AA55" i="2"/>
  <c r="AA57" s="1"/>
  <c r="C14" i="27" s="1"/>
  <c r="B8" i="2"/>
  <c r="B3" i="28" s="1"/>
  <c r="B15" i="2"/>
  <c r="B10" i="28" s="1"/>
  <c r="B79" i="2"/>
  <c r="F2" i="28" s="1"/>
  <c r="B22" i="2"/>
  <c r="G69" i="1" s="1"/>
  <c r="B10" i="2"/>
  <c r="D18"/>
  <c r="B13"/>
  <c r="B8" i="28" s="1"/>
  <c r="D6" i="2"/>
  <c r="B7"/>
  <c r="G30" i="1" s="1"/>
  <c r="D72" i="2"/>
  <c r="B64"/>
  <c r="B11"/>
  <c r="G40" i="1" s="1"/>
  <c r="B23" i="2"/>
  <c r="G70" i="1" s="1"/>
  <c r="AL21" i="2"/>
  <c r="N8" i="27" s="1"/>
  <c r="AB19" i="2"/>
  <c r="AB21" s="1"/>
  <c r="D8" i="27" s="1"/>
  <c r="AQ9" i="2"/>
  <c r="S6" i="27" s="1"/>
  <c r="AB7" i="2"/>
  <c r="AB9" s="1"/>
  <c r="D6" i="27" s="1"/>
  <c r="AB55" i="2"/>
  <c r="AB57" s="1"/>
  <c r="D14" i="27" s="1"/>
  <c r="AA61" i="2"/>
  <c r="AA63" s="1"/>
  <c r="C15" i="27" s="1"/>
  <c r="B74" i="2"/>
  <c r="D15" i="28" s="1"/>
  <c r="AA73" i="2"/>
  <c r="AA75" s="1"/>
  <c r="C17" i="27" s="1"/>
  <c r="F16" i="28"/>
  <c r="G13" i="1"/>
  <c r="F10" i="28"/>
  <c r="G16" i="1"/>
  <c r="AA85" i="2"/>
  <c r="AA87" s="1"/>
  <c r="C19" i="27" s="1"/>
  <c r="C84" i="2"/>
  <c r="B86"/>
  <c r="G8" i="1" s="1"/>
  <c r="AB49" i="2"/>
  <c r="AB51" s="1"/>
  <c r="D13" i="27" s="1"/>
  <c r="AM51" i="2"/>
  <c r="O13" i="27" s="1"/>
  <c r="B49" i="2"/>
  <c r="J2" i="28" s="1"/>
  <c r="B58" i="2"/>
  <c r="C66"/>
  <c r="AA67"/>
  <c r="AA69" s="1"/>
  <c r="C16" i="27" s="1"/>
  <c r="C90" i="2"/>
  <c r="B90"/>
  <c r="F13" i="28" s="1"/>
  <c r="B68" i="2"/>
  <c r="AD75"/>
  <c r="F17" i="27" s="1"/>
  <c r="C60" i="2"/>
  <c r="G25" i="1"/>
  <c r="C18" i="2"/>
  <c r="B16"/>
  <c r="G42" i="1" s="1"/>
  <c r="AA19" i="2"/>
  <c r="AA21" s="1"/>
  <c r="C8" i="27" s="1"/>
  <c r="C6" i="2"/>
  <c r="G72" i="1"/>
  <c r="H22" i="28"/>
  <c r="AC45" i="2"/>
  <c r="E12" i="27" s="1"/>
  <c r="AA129" i="2"/>
  <c r="C26" i="27" s="1"/>
  <c r="AB135" i="2"/>
  <c r="D27" i="27" s="1"/>
  <c r="AD105" i="2"/>
  <c r="F22" i="27" s="1"/>
  <c r="AH105" i="2"/>
  <c r="J22" i="27" s="1"/>
  <c r="AO105" i="2"/>
  <c r="Q22" i="27" s="1"/>
  <c r="AC135" i="2"/>
  <c r="E27" i="27" s="1"/>
  <c r="AA123" i="2"/>
  <c r="C25" i="27" s="1"/>
  <c r="AA135" i="2"/>
  <c r="C27" i="27" s="1"/>
  <c r="N156" i="2"/>
  <c r="N5" i="27" s="1"/>
  <c r="AF135" i="2"/>
  <c r="H27" i="27" s="1"/>
  <c r="AB123" i="2"/>
  <c r="D25" i="27" s="1"/>
  <c r="AA141" i="2"/>
  <c r="C28" i="27" s="1"/>
  <c r="G57" i="1"/>
  <c r="H18" i="28"/>
  <c r="G33" i="1"/>
  <c r="F17" i="28"/>
  <c r="G58" i="1"/>
  <c r="AR87" i="2"/>
  <c r="T19" i="27" s="1"/>
  <c r="AC87" i="2"/>
  <c r="E19" i="27" s="1"/>
  <c r="AG87" i="2"/>
  <c r="I19" i="27" s="1"/>
  <c r="G34" i="1"/>
  <c r="AF87" i="2"/>
  <c r="H19" i="27" s="1"/>
  <c r="AK87" i="2"/>
  <c r="M19" i="27" s="1"/>
  <c r="AS87" i="2"/>
  <c r="U19" i="27" s="1"/>
  <c r="AD87" i="2"/>
  <c r="F19" i="27" s="1"/>
  <c r="G38" i="1"/>
  <c r="B12" i="28"/>
  <c r="AP15" i="2"/>
  <c r="R7" i="27" s="1"/>
  <c r="AI51" i="2"/>
  <c r="K13" i="27" s="1"/>
  <c r="AO51" i="2"/>
  <c r="Q13" i="27" s="1"/>
  <c r="AE51" i="2"/>
  <c r="G13" i="27" s="1"/>
  <c r="AQ51" i="2"/>
  <c r="S13" i="27" s="1"/>
  <c r="AC51" i="2"/>
  <c r="E13" i="27" s="1"/>
  <c r="AK51" i="2"/>
  <c r="M13" i="27" s="1"/>
  <c r="AS51" i="2"/>
  <c r="U13" i="27" s="1"/>
  <c r="AF51" i="2"/>
  <c r="H13" i="27" s="1"/>
  <c r="AG51" i="2"/>
  <c r="I13" i="27" s="1"/>
  <c r="AK69" i="2"/>
  <c r="M16" i="27" s="1"/>
  <c r="AE69" i="2"/>
  <c r="G16" i="27" s="1"/>
  <c r="AI69" i="2"/>
  <c r="K16" i="27" s="1"/>
  <c r="AM69" i="2"/>
  <c r="O16" i="27" s="1"/>
  <c r="G31" i="1"/>
  <c r="D16" i="28"/>
  <c r="AM75" i="2"/>
  <c r="O17" i="27" s="1"/>
  <c r="AF75" i="2"/>
  <c r="H17" i="27" s="1"/>
  <c r="AJ75" i="2"/>
  <c r="L17" i="27" s="1"/>
  <c r="AO75" i="2"/>
  <c r="Q17" i="27" s="1"/>
  <c r="AC75" i="2"/>
  <c r="E17" i="27" s="1"/>
  <c r="AS75" i="2"/>
  <c r="U17" i="27" s="1"/>
  <c r="AI75" i="2"/>
  <c r="K17" i="27" s="1"/>
  <c r="AQ75" i="2"/>
  <c r="S17" i="27" s="1"/>
  <c r="AE75" i="2"/>
  <c r="G17" i="27" s="1"/>
  <c r="AP75" i="2"/>
  <c r="R17" i="27" s="1"/>
  <c r="AT75" i="2"/>
  <c r="V17" i="27" s="1"/>
  <c r="AE63" i="2"/>
  <c r="G15" i="27" s="1"/>
  <c r="AI63" i="2"/>
  <c r="K15" i="27" s="1"/>
  <c r="AP63" i="2"/>
  <c r="R15" i="27" s="1"/>
  <c r="AC63" i="2"/>
  <c r="E15" i="27" s="1"/>
  <c r="AK63" i="2"/>
  <c r="M15" i="27" s="1"/>
  <c r="AO63" i="2"/>
  <c r="Q15" i="27" s="1"/>
  <c r="AG63" i="2"/>
  <c r="I15" i="27" s="1"/>
  <c r="AR51" i="2"/>
  <c r="T13" i="27" s="1"/>
  <c r="AJ51" i="2"/>
  <c r="L13" i="27" s="1"/>
  <c r="AP51" i="2"/>
  <c r="R13" i="27" s="1"/>
  <c r="AN51" i="2"/>
  <c r="P13" i="27" s="1"/>
  <c r="AA51" i="2"/>
  <c r="C13" i="27" s="1"/>
  <c r="G27" i="1"/>
  <c r="AM27" i="2"/>
  <c r="O9" i="27" s="1"/>
  <c r="AQ27" i="2"/>
  <c r="S9" i="27" s="1"/>
  <c r="AO27" i="2"/>
  <c r="Q9" i="27" s="1"/>
  <c r="AC27" i="2"/>
  <c r="E9" i="27" s="1"/>
  <c r="AF27" i="2"/>
  <c r="H9" i="27" s="1"/>
  <c r="AG27" i="2"/>
  <c r="I9" i="27" s="1"/>
  <c r="AH27" i="2"/>
  <c r="J9" i="27" s="1"/>
  <c r="AL27" i="2"/>
  <c r="N9" i="27" s="1"/>
  <c r="AK27" i="2"/>
  <c r="M9" i="27" s="1"/>
  <c r="AD27" i="2"/>
  <c r="F9" i="27" s="1"/>
  <c r="AN27" i="2"/>
  <c r="P9" i="27" s="1"/>
  <c r="G20" i="1"/>
  <c r="H11" i="28"/>
  <c r="G47" i="1"/>
  <c r="B16" i="28"/>
  <c r="AE21" i="2"/>
  <c r="G8" i="27" s="1"/>
  <c r="AK21" i="2"/>
  <c r="M8" i="27" s="1"/>
  <c r="AS21" i="2"/>
  <c r="U8" i="27" s="1"/>
  <c r="G46" i="1"/>
  <c r="AI21" i="2"/>
  <c r="K8" i="27" s="1"/>
  <c r="G19" i="1"/>
  <c r="F6" i="28"/>
  <c r="AQ81" i="2"/>
  <c r="S18" i="27" s="1"/>
  <c r="AN81" i="2"/>
  <c r="P18" i="27" s="1"/>
  <c r="AR81" i="2"/>
  <c r="T18" i="27" s="1"/>
  <c r="B4"/>
  <c r="B3"/>
  <c r="B6" i="28"/>
  <c r="AI9" i="2"/>
  <c r="K6" i="27" s="1"/>
  <c r="AR9" i="2"/>
  <c r="T6" i="27" s="1"/>
  <c r="AF9" i="2"/>
  <c r="H6" i="27" s="1"/>
  <c r="AN9" i="2"/>
  <c r="P6" i="27" s="1"/>
  <c r="AG9" i="2"/>
  <c r="I6" i="27" s="1"/>
  <c r="AM9" i="2"/>
  <c r="O6" i="27" s="1"/>
  <c r="AS9" i="2"/>
  <c r="U6" i="27" s="1"/>
  <c r="AO9" i="2"/>
  <c r="Q6" i="27" s="1"/>
  <c r="AJ9" i="2"/>
  <c r="L6" i="27" s="1"/>
  <c r="AE9" i="2"/>
  <c r="G6" i="27" s="1"/>
  <c r="AD9" i="2"/>
  <c r="F6" i="27" s="1"/>
  <c r="AH9" i="2"/>
  <c r="J6" i="27" s="1"/>
  <c r="AL9" i="2"/>
  <c r="N6" i="27" s="1"/>
  <c r="AP9" i="2"/>
  <c r="R6" i="27" s="1"/>
  <c r="AT9" i="2"/>
  <c r="V6" i="27" s="1"/>
  <c r="AA7" i="2"/>
  <c r="AA9" s="1"/>
  <c r="C6" i="27" s="1"/>
  <c r="F156" i="2"/>
  <c r="F5" i="27" s="1"/>
  <c r="AF147" i="2"/>
  <c r="H29" i="27" s="1"/>
  <c r="I156" i="2"/>
  <c r="I5" i="27" s="1"/>
  <c r="M156" i="2"/>
  <c r="M5" i="27" s="1"/>
  <c r="U156" i="2"/>
  <c r="U5" i="27" s="1"/>
  <c r="AS129" i="2"/>
  <c r="U26" i="27" s="1"/>
  <c r="AR129" i="2"/>
  <c r="T26" i="27" s="1"/>
  <c r="AO141" i="2"/>
  <c r="Q28" i="27" s="1"/>
  <c r="AE135" i="2"/>
  <c r="G27" i="27" s="1"/>
  <c r="AH135" i="2"/>
  <c r="J27" i="27" s="1"/>
  <c r="AP135" i="2"/>
  <c r="R27" i="27" s="1"/>
  <c r="AR123" i="2"/>
  <c r="T25" i="27" s="1"/>
  <c r="AN135" i="2"/>
  <c r="P27" i="27" s="1"/>
  <c r="AS135" i="2"/>
  <c r="U27" i="27" s="1"/>
  <c r="AN15" i="2"/>
  <c r="P7" i="27" s="1"/>
  <c r="AF33" i="2"/>
  <c r="H10" i="27" s="1"/>
  <c r="AL45" i="2"/>
  <c r="N12" i="27" s="1"/>
  <c r="AH99" i="2"/>
  <c r="J21" i="27" s="1"/>
  <c r="AH147" i="2"/>
  <c r="J29" i="27" s="1"/>
  <c r="AO147" i="2"/>
  <c r="Q29" i="27" s="1"/>
  <c r="AB99" i="2"/>
  <c r="D21" i="27" s="1"/>
  <c r="AA117" i="2"/>
  <c r="C24" i="27" s="1"/>
  <c r="AB147" i="2"/>
  <c r="D29" i="27" s="1"/>
  <c r="AI15" i="2"/>
  <c r="K7" i="27" s="1"/>
  <c r="AF15" i="2"/>
  <c r="H7" i="27" s="1"/>
  <c r="AS99" i="2"/>
  <c r="U21" i="27" s="1"/>
  <c r="AE45" i="2"/>
  <c r="G12" i="27" s="1"/>
  <c r="AH33" i="2"/>
  <c r="J10" i="27" s="1"/>
  <c r="AL33" i="2"/>
  <c r="N10" i="27" s="1"/>
  <c r="AS33" i="2"/>
  <c r="U10" i="27" s="1"/>
  <c r="AH57" i="2"/>
  <c r="J14" i="27" s="1"/>
  <c r="AP69" i="2"/>
  <c r="R16" i="27" s="1"/>
  <c r="AR99" i="2"/>
  <c r="T21" i="27" s="1"/>
  <c r="AJ147" i="2"/>
  <c r="L29" i="27" s="1"/>
  <c r="AJ21" i="2"/>
  <c r="L8" i="27" s="1"/>
  <c r="AT15" i="2"/>
  <c r="V7" i="27" s="1"/>
  <c r="AC147" i="2"/>
  <c r="E29" i="27" s="1"/>
  <c r="AK45" i="2"/>
  <c r="M12" i="27" s="1"/>
  <c r="Z121" i="2"/>
  <c r="Z123" s="1"/>
  <c r="B25" i="27" s="1"/>
  <c r="AQ45" i="2"/>
  <c r="S12" i="27" s="1"/>
  <c r="AR45" i="2"/>
  <c r="T12" i="27" s="1"/>
  <c r="AD141" i="2"/>
  <c r="F28" i="27" s="1"/>
  <c r="AR141" i="2"/>
  <c r="T28" i="27" s="1"/>
  <c r="AG141" i="2"/>
  <c r="I28" i="27" s="1"/>
  <c r="AQ141" i="2"/>
  <c r="S28" i="27" s="1"/>
  <c r="AN69" i="2"/>
  <c r="P16" i="27" s="1"/>
  <c r="AH45" i="2"/>
  <c r="J12" i="27" s="1"/>
  <c r="K156" i="2"/>
  <c r="K5" i="27" s="1"/>
  <c r="O156" i="2"/>
  <c r="O5" i="27" s="1"/>
  <c r="E156" i="2"/>
  <c r="E5" i="27" s="1"/>
  <c r="AC9" i="2"/>
  <c r="E6" i="27" s="1"/>
  <c r="AK9" i="2"/>
  <c r="M6" i="27" s="1"/>
  <c r="AD15" i="2"/>
  <c r="F7" i="27" s="1"/>
  <c r="AH15" i="2"/>
  <c r="J7" i="27" s="1"/>
  <c r="AI27" i="2"/>
  <c r="K9" i="27" s="1"/>
  <c r="AP27" i="2"/>
  <c r="R9" i="27" s="1"/>
  <c r="AT27" i="2"/>
  <c r="V9" i="27" s="1"/>
  <c r="AG33" i="2"/>
  <c r="I10" i="27" s="1"/>
  <c r="AK33" i="2"/>
  <c r="M10" i="27" s="1"/>
  <c r="AD45" i="2"/>
  <c r="F12" i="27" s="1"/>
  <c r="AQ57" i="2"/>
  <c r="S14" i="27" s="1"/>
  <c r="AN63" i="2"/>
  <c r="P15" i="27" s="1"/>
  <c r="AR63" i="2"/>
  <c r="T15" i="27" s="1"/>
  <c r="AH75" i="2"/>
  <c r="J17" i="27" s="1"/>
  <c r="AL75" i="2"/>
  <c r="N17" i="27" s="1"/>
  <c r="AJ87" i="2"/>
  <c r="L19" i="27" s="1"/>
  <c r="AF99" i="2"/>
  <c r="H21" i="27" s="1"/>
  <c r="AJ99" i="2"/>
  <c r="L21" i="27" s="1"/>
  <c r="AT99" i="2"/>
  <c r="V21" i="27" s="1"/>
  <c r="AC111" i="2"/>
  <c r="E23" i="27" s="1"/>
  <c r="AG111" i="2"/>
  <c r="I23" i="27" s="1"/>
  <c r="AO111" i="2"/>
  <c r="Q23" i="27" s="1"/>
  <c r="AF117" i="2"/>
  <c r="H24" i="27" s="1"/>
  <c r="AJ117" i="2"/>
  <c r="L24" i="27" s="1"/>
  <c r="AN117" i="2"/>
  <c r="P24" i="27" s="1"/>
  <c r="AR117" i="2"/>
  <c r="T24" i="27" s="1"/>
  <c r="AH123" i="2"/>
  <c r="J25" i="27" s="1"/>
  <c r="AP123" i="2"/>
  <c r="R25" i="27" s="1"/>
  <c r="AT123" i="2"/>
  <c r="V25" i="27" s="1"/>
  <c r="AL141" i="2"/>
  <c r="N28" i="27" s="1"/>
  <c r="AT141" i="2"/>
  <c r="V28" i="27" s="1"/>
  <c r="AT147" i="2"/>
  <c r="V29" i="27" s="1"/>
  <c r="AP45" i="2"/>
  <c r="R12" i="27" s="1"/>
  <c r="AT45" i="2"/>
  <c r="V12" i="27" s="1"/>
  <c r="AD99" i="2"/>
  <c r="F21" i="27" s="1"/>
  <c r="AO99" i="2"/>
  <c r="Q21" i="27" s="1"/>
  <c r="AD147" i="2"/>
  <c r="F29" i="27" s="1"/>
  <c r="AR147" i="2"/>
  <c r="T29" i="27" s="1"/>
  <c r="AB117" i="2"/>
  <c r="D24" i="27" s="1"/>
  <c r="AA147" i="2"/>
  <c r="C29" i="27" s="1"/>
  <c r="AR15" i="2"/>
  <c r="T7" i="27" s="1"/>
  <c r="AM147" i="2"/>
  <c r="O29" i="27" s="1"/>
  <c r="AO45" i="2"/>
  <c r="Q12" i="27" s="1"/>
  <c r="H156" i="2"/>
  <c r="H5" i="27" s="1"/>
  <c r="L156" i="2"/>
  <c r="L5" i="27" s="1"/>
  <c r="AE15" i="2"/>
  <c r="G7" i="27" s="1"/>
  <c r="AD57" i="2"/>
  <c r="F14" i="27" s="1"/>
  <c r="AR57" i="2"/>
  <c r="T14" i="27" s="1"/>
  <c r="AD69" i="2"/>
  <c r="F16" i="27" s="1"/>
  <c r="AT69" i="2"/>
  <c r="V16" i="27" s="1"/>
  <c r="AN99" i="2"/>
  <c r="P21" i="27" s="1"/>
  <c r="AN147" i="2"/>
  <c r="P29" i="27" s="1"/>
  <c r="AL15" i="2"/>
  <c r="N7" i="27" s="1"/>
  <c r="AG147" i="2"/>
  <c r="I29" i="27" s="1"/>
  <c r="AG99" i="2"/>
  <c r="I21" i="27" s="1"/>
  <c r="AS45" i="2"/>
  <c r="U12" i="27" s="1"/>
  <c r="AB141" i="2"/>
  <c r="D28" i="27" s="1"/>
  <c r="AH141" i="2"/>
  <c r="J28" i="27" s="1"/>
  <c r="AP141" i="2"/>
  <c r="R28" i="27" s="1"/>
  <c r="AE141" i="2"/>
  <c r="G28" i="27" s="1"/>
  <c r="AS69" i="2"/>
  <c r="U16" i="27" s="1"/>
  <c r="R156" i="2"/>
  <c r="R5" i="27" s="1"/>
  <c r="V156" i="2"/>
  <c r="V5" i="27" s="1"/>
  <c r="AC15" i="2"/>
  <c r="E7" i="27" s="1"/>
  <c r="AK15" i="2"/>
  <c r="M7" i="27" s="1"/>
  <c r="AO15" i="2"/>
  <c r="Q7" i="27" s="1"/>
  <c r="AS15" i="2"/>
  <c r="U7" i="27" s="1"/>
  <c r="AT21" i="2"/>
  <c r="V8" i="27" s="1"/>
  <c r="AS27" i="2"/>
  <c r="U9" i="27" s="1"/>
  <c r="AC33" i="2"/>
  <c r="E10" i="27" s="1"/>
  <c r="AJ33" i="2"/>
  <c r="L10" i="27" s="1"/>
  <c r="AN33" i="2"/>
  <c r="P10" i="27" s="1"/>
  <c r="AJ39" i="2"/>
  <c r="L11" i="27" s="1"/>
  <c r="AI45" i="2"/>
  <c r="K12" i="27" s="1"/>
  <c r="AM45" i="2"/>
  <c r="O12" i="27" s="1"/>
  <c r="AD51" i="2"/>
  <c r="F13" i="27" s="1"/>
  <c r="AH51" i="2"/>
  <c r="J13" i="27" s="1"/>
  <c r="AL51" i="2"/>
  <c r="N13" i="27" s="1"/>
  <c r="AT51" i="2"/>
  <c r="V13" i="27" s="1"/>
  <c r="AF57" i="2"/>
  <c r="H14" i="27" s="1"/>
  <c r="AM57" i="2"/>
  <c r="O14" i="27" s="1"/>
  <c r="AT57" i="2"/>
  <c r="V14" i="27" s="1"/>
  <c r="AF63" i="2"/>
  <c r="H15" i="27" s="1"/>
  <c r="AJ63" i="2"/>
  <c r="L15" i="27" s="1"/>
  <c r="AQ63" i="2"/>
  <c r="S15" i="27" s="1"/>
  <c r="AT63" i="2"/>
  <c r="V15" i="27" s="1"/>
  <c r="AR69" i="2"/>
  <c r="T16" i="27" s="1"/>
  <c r="AK75" i="2"/>
  <c r="M17" i="27" s="1"/>
  <c r="AN75" i="2"/>
  <c r="P17" i="27" s="1"/>
  <c r="AR75" i="2"/>
  <c r="T17" i="27" s="1"/>
  <c r="AD81" i="2"/>
  <c r="F18" i="27" s="1"/>
  <c r="AH81" i="2"/>
  <c r="J18" i="27" s="1"/>
  <c r="AE87" i="2"/>
  <c r="G19" i="27" s="1"/>
  <c r="AI87" i="2"/>
  <c r="K19" i="27" s="1"/>
  <c r="AM87" i="2"/>
  <c r="O19" i="27" s="1"/>
  <c r="AQ87" i="2"/>
  <c r="S19" i="27" s="1"/>
  <c r="AT87" i="2"/>
  <c r="V19" i="27" s="1"/>
  <c r="AL99" i="2"/>
  <c r="N21" i="27" s="1"/>
  <c r="AP99" i="2"/>
  <c r="R21" i="27" s="1"/>
  <c r="AJ111" i="2"/>
  <c r="L23" i="27" s="1"/>
  <c r="AN111" i="2"/>
  <c r="P23" i="27" s="1"/>
  <c r="AK123" i="2"/>
  <c r="M25" i="27" s="1"/>
  <c r="AE129" i="2"/>
  <c r="G26" i="27" s="1"/>
  <c r="AI129" i="2"/>
  <c r="K26" i="27" s="1"/>
  <c r="AL129" i="2"/>
  <c r="N26" i="27" s="1"/>
  <c r="AJ135" i="2"/>
  <c r="L27" i="27" s="1"/>
  <c r="AK141" i="2"/>
  <c r="M28" i="27" s="1"/>
  <c r="AS141" i="2"/>
  <c r="U28" i="27" s="1"/>
  <c r="AE147" i="2"/>
  <c r="G29" i="27" s="1"/>
  <c r="AL147" i="2"/>
  <c r="N29" i="27" s="1"/>
  <c r="AP147" i="2"/>
  <c r="R29" i="27" s="1"/>
  <c r="B4" i="2"/>
  <c r="AT135"/>
  <c r="V27" i="27" s="1"/>
  <c r="AL135" i="2"/>
  <c r="N27" i="27" s="1"/>
  <c r="AD135" i="2"/>
  <c r="F27" i="27" s="1"/>
  <c r="AQ135" i="2"/>
  <c r="S27" i="27" s="1"/>
  <c r="AO135" i="2"/>
  <c r="Q27" i="27" s="1"/>
  <c r="C12" i="2"/>
  <c r="AA13"/>
  <c r="AA15" s="1"/>
  <c r="C7" i="27" s="1"/>
  <c r="B14" i="2"/>
  <c r="AN39"/>
  <c r="P11" i="27" s="1"/>
  <c r="AI39" i="2"/>
  <c r="K11" i="27" s="1"/>
  <c r="AQ39" i="2"/>
  <c r="S11" i="27" s="1"/>
  <c r="AL39" i="2"/>
  <c r="N11" i="27" s="1"/>
  <c r="D154" i="2"/>
  <c r="D156" s="1"/>
  <c r="D5" i="27" s="1"/>
  <c r="C154" i="2"/>
  <c r="C156" s="1"/>
  <c r="C5" i="27" s="1"/>
  <c r="J156" i="2"/>
  <c r="J5" i="27" s="1"/>
  <c r="AD39" i="2"/>
  <c r="F11" i="27" s="1"/>
  <c r="AH39" i="2"/>
  <c r="J11" i="27" s="1"/>
  <c r="AT39" i="2"/>
  <c r="V11" i="27" s="1"/>
  <c r="AM129" i="2"/>
  <c r="O26" i="27" s="1"/>
  <c r="AQ129" i="2"/>
  <c r="S26" i="27" s="1"/>
  <c r="AK135" i="2"/>
  <c r="M27" i="27" s="1"/>
  <c r="AR135" i="2"/>
  <c r="T27" i="27" s="1"/>
  <c r="AA97" i="2"/>
  <c r="AA99" s="1"/>
  <c r="C21" i="27" s="1"/>
  <c r="Z109" i="2"/>
  <c r="Z111" s="1"/>
  <c r="B23" i="27" s="1"/>
  <c r="Z145" i="2"/>
  <c r="Z147" s="1"/>
  <c r="B29" i="27" s="1"/>
  <c r="AA31" i="2"/>
  <c r="AA33" s="1"/>
  <c r="C10" i="27" s="1"/>
  <c r="C30" i="2"/>
  <c r="B76"/>
  <c r="C72"/>
  <c r="Z97"/>
  <c r="Z99" s="1"/>
  <c r="B21" i="27" s="1"/>
  <c r="D12" i="2"/>
  <c r="AB13"/>
  <c r="AB15" s="1"/>
  <c r="D7" i="27" s="1"/>
  <c r="G7" i="1"/>
  <c r="AA79" i="2"/>
  <c r="AA81" s="1"/>
  <c r="C18" i="27" s="1"/>
  <c r="C78" i="2"/>
  <c r="B81"/>
  <c r="F4" i="28" s="1"/>
  <c r="AR39" i="2"/>
  <c r="T11" i="27" s="1"/>
  <c r="AE39" i="2"/>
  <c r="G11" i="27" s="1"/>
  <c r="AM39" i="2"/>
  <c r="O11" i="27" s="1"/>
  <c r="B82" i="2"/>
  <c r="AB127"/>
  <c r="AB129" s="1"/>
  <c r="D26" i="27" s="1"/>
  <c r="AC39" i="2"/>
  <c r="E11" i="27" s="1"/>
  <c r="AG39" i="2"/>
  <c r="I11" i="27" s="1"/>
  <c r="AK39" i="2"/>
  <c r="M11" i="27" s="1"/>
  <c r="AO39" i="2"/>
  <c r="Q11" i="27" s="1"/>
  <c r="AS39" i="2"/>
  <c r="U11" i="27" s="1"/>
  <c r="AF93" i="2"/>
  <c r="H20" i="27" s="1"/>
  <c r="AJ93" i="2"/>
  <c r="L20" i="27" s="1"/>
  <c r="AN93" i="2"/>
  <c r="P20" i="27" s="1"/>
  <c r="AR93" i="2"/>
  <c r="T20" i="27" s="1"/>
  <c r="AR105" i="2"/>
  <c r="T22" i="27" s="1"/>
  <c r="AE105" i="2"/>
  <c r="G22" i="27" s="1"/>
  <c r="AP105" i="2"/>
  <c r="R22" i="27" s="1"/>
  <c r="AT105" i="2"/>
  <c r="V22" i="27" s="1"/>
  <c r="AB73" i="2"/>
  <c r="AB75" s="1"/>
  <c r="D17" i="27" s="1"/>
  <c r="B77" i="2"/>
  <c r="AI99"/>
  <c r="K21" i="27" s="1"/>
  <c r="AQ99" i="2"/>
  <c r="S21" i="27" s="1"/>
  <c r="AQ105" i="2"/>
  <c r="S22" i="27" s="1"/>
  <c r="AN129" i="2"/>
  <c r="P26" i="27" s="1"/>
  <c r="AM15" i="2"/>
  <c r="O7" i="27" s="1"/>
  <c r="AO87" i="2"/>
  <c r="Q19" i="27" s="1"/>
  <c r="AE123" i="2"/>
  <c r="G25" i="27" s="1"/>
  <c r="AQ123" i="2"/>
  <c r="S25" i="27" s="1"/>
  <c r="AC69" i="2"/>
  <c r="E16" i="27" s="1"/>
  <c r="AQ69" i="2"/>
  <c r="S16" i="27" s="1"/>
  <c r="P156" i="2"/>
  <c r="P5" i="27" s="1"/>
  <c r="T156" i="2"/>
  <c r="T5" i="27" s="1"/>
  <c r="AB31" i="2"/>
  <c r="AB33" s="1"/>
  <c r="D10" i="27" s="1"/>
  <c r="AB79" i="2"/>
  <c r="AB81" s="1"/>
  <c r="D18" i="27" s="1"/>
  <c r="AQ15" i="2"/>
  <c r="S7" i="27" s="1"/>
  <c r="AG15" i="2"/>
  <c r="I7" i="27" s="1"/>
  <c r="AQ33" i="2"/>
  <c r="S10" i="27" s="1"/>
  <c r="AP33" i="2"/>
  <c r="R10" i="27" s="1"/>
  <c r="AJ57" i="2"/>
  <c r="L14" i="27" s="1"/>
  <c r="AJ81" i="2"/>
  <c r="L18" i="27" s="1"/>
  <c r="AT81" i="2"/>
  <c r="V18" i="27" s="1"/>
  <c r="AL87" i="2"/>
  <c r="N19" i="27" s="1"/>
  <c r="AD93" i="2"/>
  <c r="F20" i="27" s="1"/>
  <c r="AH93" i="2"/>
  <c r="J20" i="27" s="1"/>
  <c r="AL93" i="2"/>
  <c r="N20" i="27" s="1"/>
  <c r="AP93" i="2"/>
  <c r="R20" i="27" s="1"/>
  <c r="AT93" i="2"/>
  <c r="V20" i="27" s="1"/>
  <c r="AG105" i="2"/>
  <c r="I22" i="27" s="1"/>
  <c r="AM105" i="2"/>
  <c r="O22" i="27" s="1"/>
  <c r="AQ117" i="2"/>
  <c r="S24" i="27" s="1"/>
  <c r="AD117" i="2"/>
  <c r="F24" i="27" s="1"/>
  <c r="AH117" i="2"/>
  <c r="J24" i="27" s="1"/>
  <c r="AL117" i="2"/>
  <c r="N24" i="27" s="1"/>
  <c r="AP117" i="2"/>
  <c r="R24" i="27" s="1"/>
  <c r="AT117" i="2"/>
  <c r="V24" i="27" s="1"/>
  <c r="AF123" i="2"/>
  <c r="H25" i="27" s="1"/>
  <c r="AJ123" i="2"/>
  <c r="L25" i="27" s="1"/>
  <c r="AN123" i="2"/>
  <c r="P25" i="27" s="1"/>
  <c r="AD129" i="2"/>
  <c r="F26" i="27" s="1"/>
  <c r="AJ129" i="2"/>
  <c r="L26" i="27" s="1"/>
  <c r="AT129" i="2"/>
  <c r="V26" i="27" s="1"/>
  <c r="AS147" i="2"/>
  <c r="U29" i="27" s="1"/>
  <c r="Q156" i="2"/>
  <c r="Q5" i="27" s="1"/>
  <c r="AP87" i="2"/>
  <c r="R19" i="27" s="1"/>
  <c r="AK105" i="2"/>
  <c r="M22" i="27" s="1"/>
  <c r="AH129" i="2"/>
  <c r="J26" i="27" s="1"/>
  <c r="AQ147" i="2"/>
  <c r="S29" i="27" s="1"/>
  <c r="AK147" i="2"/>
  <c r="M29" i="27" s="1"/>
  <c r="AF69" i="2"/>
  <c r="H16" i="27" s="1"/>
  <c r="AG69" i="2"/>
  <c r="I16" i="27" s="1"/>
  <c r="AO69" i="2"/>
  <c r="Q16" i="27" s="1"/>
  <c r="G156" i="2"/>
  <c r="G5" i="27" s="1"/>
  <c r="S156" i="2"/>
  <c r="S5" i="27" s="1"/>
  <c r="AJ27" i="2"/>
  <c r="L9" i="27" s="1"/>
  <c r="AD33" i="2"/>
  <c r="F10" i="27" s="1"/>
  <c r="AR33" i="2"/>
  <c r="T10" i="27" s="1"/>
  <c r="AT33" i="2"/>
  <c r="V10" i="27" s="1"/>
  <c r="AJ45" i="2"/>
  <c r="L12" i="27" s="1"/>
  <c r="AN45" i="2"/>
  <c r="P12" i="27" s="1"/>
  <c r="AN57" i="2"/>
  <c r="P14" i="27" s="1"/>
  <c r="AP81" i="2"/>
  <c r="R18" i="27" s="1"/>
  <c r="AH87" i="2"/>
  <c r="J19" i="27" s="1"/>
  <c r="AE99" i="2"/>
  <c r="G21" i="27" s="1"/>
  <c r="AM99" i="2"/>
  <c r="O21" i="27" s="1"/>
  <c r="AC105" i="2"/>
  <c r="E22" i="27" s="1"/>
  <c r="AI105" i="2"/>
  <c r="K22" i="27" s="1"/>
  <c r="AS105" i="2"/>
  <c r="U22" i="27" s="1"/>
  <c r="AF129" i="2"/>
  <c r="H26" i="27" s="1"/>
  <c r="AP129" i="2"/>
  <c r="R26" i="27" s="1"/>
  <c r="G10" i="1"/>
  <c r="AA25" i="2"/>
  <c r="AA27" s="1"/>
  <c r="C9" i="27" s="1"/>
  <c r="AA91" i="2"/>
  <c r="AA93" s="1"/>
  <c r="C20" i="27" s="1"/>
  <c r="Z139" i="2"/>
  <c r="Z141" s="1"/>
  <c r="B28" i="27" s="1"/>
  <c r="AM21" i="2"/>
  <c r="O8" i="27" s="1"/>
  <c r="Z115" i="2"/>
  <c r="Z117" s="1"/>
  <c r="B24" i="27" s="1"/>
  <c r="AD21" i="2"/>
  <c r="F8" i="27" s="1"/>
  <c r="AH21" i="2"/>
  <c r="J8" i="27" s="1"/>
  <c r="AP21" i="2"/>
  <c r="R8" i="27" s="1"/>
  <c r="Z133" i="2"/>
  <c r="Z135" s="1"/>
  <c r="B27" i="27" s="1"/>
  <c r="AB43" i="2"/>
  <c r="AB45" s="1"/>
  <c r="D12" i="27" s="1"/>
  <c r="AA103" i="2"/>
  <c r="AA105" s="1"/>
  <c r="C22" i="27" s="1"/>
  <c r="Z127" i="2"/>
  <c r="Z129" s="1"/>
  <c r="B26" i="27" s="1"/>
  <c r="G63" i="1"/>
  <c r="AF21" i="2"/>
  <c r="H8" i="27" s="1"/>
  <c r="AN21" i="2"/>
  <c r="P8" i="27" s="1"/>
  <c r="AR21" i="2"/>
  <c r="T8" i="27" s="1"/>
  <c r="AC93" i="2"/>
  <c r="E20" i="27" s="1"/>
  <c r="AG93" i="2"/>
  <c r="I20" i="27" s="1"/>
  <c r="AK93" i="2"/>
  <c r="M20" i="27" s="1"/>
  <c r="AO93" i="2"/>
  <c r="Q20" i="27" s="1"/>
  <c r="AS93" i="2"/>
  <c r="U20" i="27" s="1"/>
  <c r="AC117" i="2"/>
  <c r="E24" i="27" s="1"/>
  <c r="AG117" i="2"/>
  <c r="I24" i="27" s="1"/>
  <c r="AK117" i="2"/>
  <c r="M24" i="27" s="1"/>
  <c r="AO117" i="2"/>
  <c r="Q24" i="27" s="1"/>
  <c r="AS117" i="2"/>
  <c r="U24" i="27" s="1"/>
  <c r="AE33" i="2"/>
  <c r="G10" i="27" s="1"/>
  <c r="AI33" i="2"/>
  <c r="K10" i="27" s="1"/>
  <c r="AM33" i="2"/>
  <c r="O10" i="27" s="1"/>
  <c r="AC57" i="2"/>
  <c r="E14" i="27" s="1"/>
  <c r="AG57" i="2"/>
  <c r="I14" i="27" s="1"/>
  <c r="AK57" i="2"/>
  <c r="M14" i="27" s="1"/>
  <c r="AO57" i="2"/>
  <c r="Q14" i="27" s="1"/>
  <c r="AH69" i="2"/>
  <c r="J16" i="27" s="1"/>
  <c r="AJ69" i="2"/>
  <c r="L16" i="27" s="1"/>
  <c r="AC81" i="2"/>
  <c r="E18" i="27" s="1"/>
  <c r="AG81" i="2"/>
  <c r="I18" i="27" s="1"/>
  <c r="AK81" i="2"/>
  <c r="M18" i="27" s="1"/>
  <c r="AO81" i="2"/>
  <c r="Q18" i="27" s="1"/>
  <c r="AE93" i="2"/>
  <c r="G20" i="27" s="1"/>
  <c r="AI93" i="2"/>
  <c r="K20" i="27" s="1"/>
  <c r="AM93" i="2"/>
  <c r="O20" i="27" s="1"/>
  <c r="AF105" i="2"/>
  <c r="H22" i="27" s="1"/>
  <c r="AJ105" i="2"/>
  <c r="L22" i="27" s="1"/>
  <c r="AN105" i="2"/>
  <c r="P22" i="27" s="1"/>
  <c r="AE117" i="2"/>
  <c r="G24" i="27" s="1"/>
  <c r="AI117" i="2"/>
  <c r="K24" i="27" s="1"/>
  <c r="AM117" i="2"/>
  <c r="O24" i="27" s="1"/>
  <c r="AC129" i="2"/>
  <c r="E26" i="27" s="1"/>
  <c r="AG129" i="2"/>
  <c r="I26" i="27" s="1"/>
  <c r="AK129" i="2"/>
  <c r="M26" i="27" s="1"/>
  <c r="AO129" i="2"/>
  <c r="Q26" i="27" s="1"/>
  <c r="G4" i="1" l="1"/>
  <c r="G6"/>
  <c r="F15" i="28"/>
  <c r="Z91" i="2"/>
  <c r="Z93" s="1"/>
  <c r="B20" i="27" s="1"/>
  <c r="F18" i="28"/>
  <c r="E90" i="2"/>
  <c r="D6" i="1" s="1"/>
  <c r="G15"/>
  <c r="J10" i="28"/>
  <c r="G51" i="1"/>
  <c r="G29"/>
  <c r="G41"/>
  <c r="G28"/>
  <c r="G37"/>
  <c r="G36"/>
  <c r="E72" s="1"/>
  <c r="G49"/>
  <c r="G45"/>
  <c r="D10" i="28"/>
  <c r="G67" i="1"/>
  <c r="G50"/>
  <c r="H2" i="28"/>
  <c r="G12" i="1"/>
  <c r="G11"/>
  <c r="G23"/>
  <c r="H9" i="28"/>
  <c r="H15"/>
  <c r="D12"/>
  <c r="E66" i="2"/>
  <c r="D7" i="1" s="1"/>
  <c r="D6" i="28"/>
  <c r="B60" i="2"/>
  <c r="D1" i="28" s="1"/>
  <c r="H3"/>
  <c r="E30" i="2"/>
  <c r="D8" i="1" s="1"/>
  <c r="B36" i="2"/>
  <c r="H13" i="28" s="1"/>
  <c r="G53" i="1"/>
  <c r="G66"/>
  <c r="Z37" i="2"/>
  <c r="Z39" s="1"/>
  <c r="B11" i="27" s="1"/>
  <c r="E36" i="2"/>
  <c r="D12" i="1" s="1"/>
  <c r="G52"/>
  <c r="G65"/>
  <c r="Z25" i="2"/>
  <c r="Z27" s="1"/>
  <c r="B9" i="27" s="1"/>
  <c r="B42" i="2"/>
  <c r="Z43"/>
  <c r="Z45" s="1"/>
  <c r="B12" i="27" s="1"/>
  <c r="H24" i="28"/>
  <c r="E42" i="2"/>
  <c r="D15" i="1" s="1"/>
  <c r="B24" i="2"/>
  <c r="C16" i="1" s="1"/>
  <c r="H5" i="28"/>
  <c r="G73" i="1"/>
  <c r="B2" i="28"/>
  <c r="Z55" i="2"/>
  <c r="Z57" s="1"/>
  <c r="B14" i="27" s="1"/>
  <c r="H12" i="28"/>
  <c r="G55" i="1"/>
  <c r="G22"/>
  <c r="E6" i="2"/>
  <c r="D9" i="1" s="1"/>
  <c r="G26"/>
  <c r="G64"/>
  <c r="Z85" i="2"/>
  <c r="Z87" s="1"/>
  <c r="B19" i="27" s="1"/>
  <c r="B84" i="2"/>
  <c r="C5" i="1" s="1"/>
  <c r="E84" i="2"/>
  <c r="D5" i="1" s="1"/>
  <c r="B17" i="28"/>
  <c r="B5"/>
  <c r="G43" i="1"/>
  <c r="G39"/>
  <c r="Z61" i="2"/>
  <c r="Z63" s="1"/>
  <c r="B15" i="27" s="1"/>
  <c r="G35" i="1"/>
  <c r="D5" i="28"/>
  <c r="E60" i="2"/>
  <c r="D13" i="1" s="1"/>
  <c r="B6" i="2"/>
  <c r="B1" i="28" s="1"/>
  <c r="Z7" i="2"/>
  <c r="Z9" s="1"/>
  <c r="B6" i="27" s="1"/>
  <c r="B18" i="2"/>
  <c r="B13" i="28" s="1"/>
  <c r="Z19" i="2"/>
  <c r="Z21" s="1"/>
  <c r="B8" i="27" s="1"/>
  <c r="E18" i="2"/>
  <c r="D14" i="1" s="1"/>
  <c r="B18" i="28"/>
  <c r="F9"/>
  <c r="Z49" i="2"/>
  <c r="Z51" s="1"/>
  <c r="B13" i="27" s="1"/>
  <c r="G59" i="1"/>
  <c r="J11" i="28"/>
  <c r="G60" i="1"/>
  <c r="C6"/>
  <c r="D9" i="28"/>
  <c r="G9" i="1"/>
  <c r="B66" i="2"/>
  <c r="Z67"/>
  <c r="Z69" s="1"/>
  <c r="B16" i="27" s="1"/>
  <c r="B11" i="28"/>
  <c r="G48" i="1"/>
  <c r="B9" i="28"/>
  <c r="G62" i="1"/>
  <c r="D18" i="28"/>
  <c r="E72" i="2"/>
  <c r="D11" i="1" s="1"/>
  <c r="D17" i="28"/>
  <c r="H10"/>
  <c r="E68" i="1"/>
  <c r="G5"/>
  <c r="F5" i="28"/>
  <c r="Z31" i="2"/>
  <c r="Z33" s="1"/>
  <c r="B10" i="27" s="1"/>
  <c r="Z103" i="2"/>
  <c r="Z105" s="1"/>
  <c r="B22" i="27" s="1"/>
  <c r="G18" i="1"/>
  <c r="Z79" i="2"/>
  <c r="Z81" s="1"/>
  <c r="B18" i="27" s="1"/>
  <c r="E78" i="2"/>
  <c r="D4" i="1" s="1"/>
  <c r="B72" i="2"/>
  <c r="Z73"/>
  <c r="Z75" s="1"/>
  <c r="B17" i="27" s="1"/>
  <c r="G54" i="1"/>
  <c r="B78" i="2"/>
  <c r="Z13"/>
  <c r="Z15" s="1"/>
  <c r="B7" i="27" s="1"/>
  <c r="E12" i="2"/>
  <c r="D10" i="1" s="1"/>
  <c r="B154" i="2"/>
  <c r="B156" s="1"/>
  <c r="B5" i="27" s="1"/>
  <c r="B30" i="2"/>
  <c r="B12"/>
  <c r="E67" i="1" l="1"/>
  <c r="E40"/>
  <c r="E30"/>
  <c r="E44"/>
  <c r="E39"/>
  <c r="E19"/>
  <c r="E14"/>
  <c r="E15"/>
  <c r="E8"/>
  <c r="E73"/>
  <c r="E6"/>
  <c r="E23"/>
  <c r="E52"/>
  <c r="E69"/>
  <c r="E24"/>
  <c r="E74"/>
  <c r="E46"/>
  <c r="E41"/>
  <c r="E50"/>
  <c r="E45"/>
  <c r="C13"/>
  <c r="E65"/>
  <c r="E53"/>
  <c r="E34"/>
  <c r="E26"/>
  <c r="E27"/>
  <c r="E55"/>
  <c r="C12"/>
  <c r="E54"/>
  <c r="E51"/>
  <c r="E75"/>
  <c r="E70"/>
  <c r="E11"/>
  <c r="E29"/>
  <c r="H19" i="28"/>
  <c r="C15" i="1"/>
  <c r="H1" i="28"/>
  <c r="E58" i="1"/>
  <c r="E35"/>
  <c r="E38"/>
  <c r="E62"/>
  <c r="E16"/>
  <c r="E33"/>
  <c r="E47"/>
  <c r="E13"/>
  <c r="E12"/>
  <c r="E36"/>
  <c r="E20"/>
  <c r="E48"/>
  <c r="E10"/>
  <c r="E32"/>
  <c r="E42"/>
  <c r="E43"/>
  <c r="E31"/>
  <c r="F7" i="28"/>
  <c r="E7" i="1"/>
  <c r="E28"/>
  <c r="C9"/>
  <c r="C14"/>
  <c r="E71"/>
  <c r="E9"/>
  <c r="D7" i="28"/>
  <c r="C7" i="1"/>
  <c r="E49"/>
  <c r="E57"/>
  <c r="E18"/>
  <c r="E17"/>
  <c r="E56"/>
  <c r="E22"/>
  <c r="E25"/>
  <c r="E37"/>
  <c r="E21"/>
  <c r="E64"/>
  <c r="E59"/>
  <c r="E60"/>
  <c r="E63"/>
  <c r="C10"/>
  <c r="B7" i="28"/>
  <c r="C11" i="1"/>
  <c r="D13" i="28"/>
  <c r="C8" i="1"/>
  <c r="H7" i="28"/>
  <c r="C4" i="1"/>
  <c r="F1" i="28"/>
  <c r="E61" i="1"/>
  <c r="E66"/>
</calcChain>
</file>

<file path=xl/sharedStrings.xml><?xml version="1.0" encoding="utf-8"?>
<sst xmlns="http://schemas.openxmlformats.org/spreadsheetml/2006/main" count="199" uniqueCount="162">
  <si>
    <t>Team Ranking</t>
  </si>
  <si>
    <t>Pos</t>
  </si>
  <si>
    <t>Team</t>
  </si>
  <si>
    <t>Total</t>
  </si>
  <si>
    <t>"5th"</t>
  </si>
  <si>
    <t>Individual Ranking</t>
  </si>
  <si>
    <t>Player</t>
  </si>
  <si>
    <t>Holes</t>
  </si>
  <si>
    <t>OUT</t>
  </si>
  <si>
    <t>IN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</si>
  <si>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</si>
  <si>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</si>
  <si>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</si>
  <si>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</si>
  <si>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</si>
  <si>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</si>
  <si>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</si>
  <si>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</si>
  <si>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</si>
  <si>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</si>
  <si>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</si>
  <si>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</si>
  <si>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</si>
  <si>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</si>
  <si>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</si>
  <si>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</si>
  <si>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</si>
  <si>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</si>
  <si>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Yardage</t>
  </si>
  <si>
    <t>Par</t>
  </si>
  <si>
    <t>TOT</t>
  </si>
  <si>
    <t>Tournament Instructions</t>
  </si>
  <si>
    <t>Step 1</t>
  </si>
  <si>
    <t xml:space="preserve"> - Save this as a file with the name of your tournament.  You do not want to save it to the template file.</t>
  </si>
  <si>
    <t>Step 2</t>
  </si>
  <si>
    <t>Step 3</t>
  </si>
  <si>
    <t>Step 4</t>
  </si>
  <si>
    <t>Step 5</t>
  </si>
  <si>
    <t>Step 6</t>
  </si>
  <si>
    <t>Step 7</t>
  </si>
  <si>
    <t>Step 8</t>
  </si>
  <si>
    <t>Step 9</t>
  </si>
  <si>
    <t xml:space="preserve"> - Scoring the match.  Go to columns E through V for each player and put in their hole scores.  The team total</t>
  </si>
  <si>
    <t>will change with each entered score.  The program automatically drops the worst score except when there is</t>
  </si>
  <si>
    <t>no fifth score.  It will then total all four scores.</t>
  </si>
  <si>
    <t>Step 10</t>
  </si>
  <si>
    <t>Step 11</t>
  </si>
  <si>
    <t>Step 12</t>
  </si>
  <si>
    <t>Type the players names in the five rows that follow the team name.  If you do not have a full team, leave the last spaces blank.</t>
  </si>
  <si>
    <t>A 500 score will appear for each score left blank.  If you do not have a full team the team score will be entered as 2000.</t>
  </si>
  <si>
    <t xml:space="preserve"> - If you have any questions, You may email me at:</t>
  </si>
  <si>
    <t xml:space="preserve"> - Go to the cell A1 of Team Hole by Hole Results sheet and type the name of Tournament.</t>
  </si>
  <si>
    <t xml:space="preserve"> - Go to the Team and Individual Results sheet.</t>
  </si>
  <si>
    <t>The 500 and 2000 scores are used for sorting later on.  Repeat this process for each team.</t>
  </si>
  <si>
    <t xml:space="preserve"> - Go to the cell K1 of Team Hole by Hole Results sheet and type in the weather conditions for the day.</t>
  </si>
  <si>
    <t xml:space="preserve"> - Go to the cell A column for each team of Team Hole by Hole Results sheet and type the teams name.</t>
  </si>
  <si>
    <t xml:space="preserve"> - Go to the cell A2 of Team Hole by Hole Results sheet and type the name of course.</t>
  </si>
  <si>
    <t xml:space="preserve"> - Go to the cell K2 of Team Hole by Hole Results sheet and type the course rating.</t>
  </si>
  <si>
    <t xml:space="preserve"> - Go to the cell Q2 of Team Hole by Hole Results sheet and type date of the tournament.</t>
  </si>
  <si>
    <t xml:space="preserve"> - Go to cells E through V on rows 4 and 5 of Team Hole by Hole Results sheet and type in the hole yardages and par.</t>
  </si>
  <si>
    <t>All Scores</t>
  </si>
  <si>
    <t>Average Scores for Tournament</t>
  </si>
  <si>
    <t>My E-Mail Address</t>
  </si>
  <si>
    <t>john.roberts711@gmail.com</t>
  </si>
  <si>
    <t>My Golf Website</t>
  </si>
  <si>
    <t>http://sites.google.com/site/johnroberts711</t>
  </si>
  <si>
    <t xml:space="preserve"> - Use sorting commands located under data to sort team and individual scores</t>
  </si>
  <si>
    <t>Course Rating:  71.7 /132</t>
  </si>
  <si>
    <t xml:space="preserve">  Course:  Round Barn Golf Club</t>
  </si>
  <si>
    <t xml:space="preserve">  Official Results of the Rochester Golf Invitational</t>
  </si>
  <si>
    <t>Hole</t>
  </si>
  <si>
    <t xml:space="preserve"> Date Held: April 28, 2018</t>
  </si>
  <si>
    <t>Maconaquah</t>
  </si>
  <si>
    <t>Rochester</t>
  </si>
  <si>
    <t>Winamac</t>
  </si>
  <si>
    <t>Cass</t>
  </si>
  <si>
    <t>Caston</t>
  </si>
  <si>
    <t>Kokomo</t>
  </si>
  <si>
    <t>Northfield</t>
  </si>
  <si>
    <t>Peru</t>
  </si>
  <si>
    <t>Southwood</t>
  </si>
  <si>
    <t>Tippecanoe Valley</t>
  </si>
  <si>
    <t>Huntington North</t>
  </si>
  <si>
    <t>Logansport</t>
  </si>
  <si>
    <t>Culver Military Academy</t>
  </si>
  <si>
    <t>Cass/Peru Extra</t>
  </si>
  <si>
    <t>Lake Genenbacher</t>
  </si>
  <si>
    <t>Mikey Perea</t>
  </si>
  <si>
    <t>Josh Bellin</t>
  </si>
  <si>
    <t>Chase Franttii</t>
  </si>
  <si>
    <t>A J Davidson</t>
  </si>
  <si>
    <t>Logan Peas</t>
  </si>
  <si>
    <t>Toby Baer</t>
  </si>
  <si>
    <t>Ian Knoble</t>
  </si>
  <si>
    <t>Keaton Stout</t>
  </si>
  <si>
    <t>Quentin Dale</t>
  </si>
  <si>
    <t>Jakob Taylor</t>
  </si>
  <si>
    <t>Austin Jones</t>
  </si>
  <si>
    <t>R J Beam</t>
  </si>
  <si>
    <t>Nolyn Tubb</t>
  </si>
  <si>
    <t>Hunter Klutz</t>
  </si>
  <si>
    <t>Noah Rushinsky</t>
  </si>
  <si>
    <t>Keegan Doty</t>
  </si>
  <si>
    <t>Domanic Hersmann</t>
  </si>
  <si>
    <t>Dean Sylvain</t>
  </si>
  <si>
    <t>Mason Hahn</t>
  </si>
  <si>
    <t>Ben Carpenter</t>
  </si>
  <si>
    <t>Conrad Emmons</t>
  </si>
  <si>
    <t>Andy Conwell</t>
  </si>
  <si>
    <t>C J Burrous</t>
  </si>
  <si>
    <t>Brody Brooks</t>
  </si>
  <si>
    <t>Cayl Garland</t>
  </si>
  <si>
    <t>Jackson Richards</t>
  </si>
  <si>
    <t>Joe Bailey</t>
  </si>
  <si>
    <t>Clayton Brown</t>
  </si>
  <si>
    <t>Anthony Barnard</t>
  </si>
  <si>
    <t>Isaiah Cardwell</t>
  </si>
  <si>
    <t>Reece Renie</t>
  </si>
  <si>
    <t>Andrew Dunwoody</t>
  </si>
  <si>
    <t>Wade Shafer</t>
  </si>
  <si>
    <t>Nathan Miller</t>
  </si>
  <si>
    <t>Jason Salyer</t>
  </si>
  <si>
    <t>RHS/Winamac Extra</t>
  </si>
  <si>
    <t>Will Smith</t>
  </si>
  <si>
    <t>Kash Bellar</t>
  </si>
  <si>
    <t>Corbin Robison</t>
  </si>
  <si>
    <t>Jake Van Baalen</t>
  </si>
  <si>
    <t>T Fred Eddy</t>
  </si>
  <si>
    <t>Trevon Crowe</t>
  </si>
  <si>
    <t>Matt Kiefer</t>
  </si>
  <si>
    <t>Andrew Overton</t>
  </si>
  <si>
    <t>Graham Scher</t>
  </si>
  <si>
    <t>Caden Brubaker</t>
  </si>
  <si>
    <t>Luke Eckert</t>
  </si>
  <si>
    <t>Jack Young</t>
  </si>
  <si>
    <t>Daniel Shivley</t>
  </si>
  <si>
    <t>Parker Wilburn</t>
  </si>
  <si>
    <t>Johnathan Easter</t>
  </si>
  <si>
    <t>Garrick Robbins</t>
  </si>
  <si>
    <t>Evan Ulery</t>
  </si>
  <si>
    <t>Trevor Vietti</t>
  </si>
  <si>
    <t>Logan Huggler</t>
  </si>
  <si>
    <t>Reis Sutton</t>
  </si>
  <si>
    <t>Carter Hettinger</t>
  </si>
  <si>
    <t>Harley Pugh</t>
  </si>
  <si>
    <t>Calvin Larkin</t>
  </si>
  <si>
    <t>Danny Kasten</t>
  </si>
  <si>
    <t>Will Larkin</t>
  </si>
  <si>
    <t>Wilson Smith</t>
  </si>
  <si>
    <t>Parker Mays</t>
  </si>
  <si>
    <t>Carson Heath</t>
  </si>
  <si>
    <t>Ket Baldwin</t>
  </si>
  <si>
    <t>Baron Hedrick</t>
  </si>
  <si>
    <t>Logan Arnold</t>
  </si>
  <si>
    <t>Weather Conditions:  50 degrees and  Partly Sunny</t>
  </si>
  <si>
    <t>Billy Gillman</t>
  </si>
  <si>
    <t>Corey Fincher</t>
  </si>
  <si>
    <t>Bryce Madeford</t>
  </si>
  <si>
    <t>Carter Kistler</t>
  </si>
  <si>
    <t>Cade Brouyette</t>
  </si>
  <si>
    <t>DQ</t>
  </si>
  <si>
    <t>RJ Beam - DQ</t>
  </si>
</sst>
</file>

<file path=xl/styles.xml><?xml version="1.0" encoding="utf-8"?>
<styleSheet xmlns="http://schemas.openxmlformats.org/spreadsheetml/2006/main">
  <numFmts count="1">
    <numFmt numFmtId="164" formatCode="0.0"/>
  </numFmts>
  <fonts count="29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 MT"/>
    </font>
    <font>
      <b/>
      <sz val="12"/>
      <name val="Arial"/>
      <family val="2"/>
    </font>
    <font>
      <sz val="12"/>
      <name val="Arial"/>
      <family val="2"/>
    </font>
    <font>
      <u/>
      <sz val="12"/>
      <color indexed="12"/>
      <name val="Arial MT"/>
    </font>
    <font>
      <sz val="12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26"/>
      <name val="Arial Narrow"/>
      <family val="2"/>
    </font>
    <font>
      <sz val="26"/>
      <name val="Arial Narrow"/>
      <family val="2"/>
    </font>
    <font>
      <sz val="20"/>
      <name val="Arial Narrow"/>
      <family val="2"/>
    </font>
    <font>
      <sz val="10"/>
      <name val="Arial Narrow"/>
      <family val="2"/>
    </font>
    <font>
      <b/>
      <sz val="20"/>
      <name val="Arial Narrow"/>
      <family val="2"/>
    </font>
    <font>
      <sz val="16"/>
      <name val="Arial Narrow"/>
      <family val="2"/>
    </font>
    <font>
      <b/>
      <sz val="16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4"/>
      <color indexed="12"/>
      <name val="Arial Narrow"/>
      <family val="2"/>
    </font>
    <font>
      <u/>
      <sz val="14"/>
      <color indexed="12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24"/>
      <name val="Arial Narrow"/>
      <family val="2"/>
    </font>
    <font>
      <sz val="24"/>
      <name val="Arial"/>
      <family val="2"/>
    </font>
    <font>
      <b/>
      <sz val="24"/>
      <name val="Arial Narrow"/>
      <family val="2"/>
    </font>
    <font>
      <b/>
      <sz val="24"/>
      <name val="Arial"/>
      <family val="2"/>
    </font>
    <font>
      <sz val="22"/>
      <name val="Arial"/>
      <family val="2"/>
    </font>
  </fonts>
  <fills count="2">
    <fill>
      <patternFill patternType="none"/>
    </fill>
    <fill>
      <patternFill patternType="gray125"/>
    </fill>
  </fills>
  <borders count="75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8"/>
      </bottom>
      <diagonal/>
    </border>
    <border>
      <left/>
      <right style="thick">
        <color indexed="64"/>
      </right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/>
      <right style="medium">
        <color indexed="8"/>
      </right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66">
    <xf numFmtId="0" fontId="0" fillId="0" borderId="0" xfId="0"/>
    <xf numFmtId="0" fontId="2" fillId="0" borderId="0" xfId="0" applyFont="1"/>
    <xf numFmtId="0" fontId="5" fillId="0" borderId="0" xfId="0" applyFont="1"/>
    <xf numFmtId="0" fontId="5" fillId="0" borderId="0" xfId="0" applyFont="1" applyBorder="1"/>
    <xf numFmtId="0" fontId="0" fillId="0" borderId="0" xfId="0" applyBorder="1"/>
    <xf numFmtId="0" fontId="7" fillId="0" borderId="0" xfId="0" applyFont="1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Border="1"/>
    <xf numFmtId="0" fontId="3" fillId="0" borderId="0" xfId="0" applyFont="1" applyBorder="1" applyAlignment="1" applyProtection="1">
      <alignment horizontal="center" vertical="center"/>
    </xf>
    <xf numFmtId="0" fontId="8" fillId="0" borderId="0" xfId="0" applyFont="1"/>
    <xf numFmtId="0" fontId="9" fillId="0" borderId="20" xfId="0" applyFont="1" applyBorder="1"/>
    <xf numFmtId="0" fontId="9" fillId="0" borderId="26" xfId="0" applyFont="1" applyBorder="1"/>
    <xf numFmtId="0" fontId="9" fillId="0" borderId="0" xfId="0" applyFont="1" applyBorder="1"/>
    <xf numFmtId="0" fontId="9" fillId="0" borderId="0" xfId="0" applyFont="1"/>
    <xf numFmtId="0" fontId="6" fillId="0" borderId="0" xfId="1" applyFill="1" applyBorder="1" applyAlignment="1" applyProtection="1"/>
    <xf numFmtId="0" fontId="10" fillId="0" borderId="45" xfId="0" applyFont="1" applyBorder="1" applyAlignment="1" applyProtection="1">
      <alignment horizontal="left" vertical="center"/>
    </xf>
    <xf numFmtId="0" fontId="11" fillId="0" borderId="46" xfId="0" applyFont="1" applyBorder="1" applyAlignment="1" applyProtection="1">
      <alignment horizontal="left" vertical="center"/>
    </xf>
    <xf numFmtId="0" fontId="11" fillId="0" borderId="46" xfId="0" applyFont="1" applyBorder="1" applyAlignment="1">
      <alignment horizontal="left" vertical="center"/>
    </xf>
    <xf numFmtId="0" fontId="10" fillId="0" borderId="46" xfId="0" applyFont="1" applyBorder="1" applyAlignment="1" applyProtection="1">
      <alignment horizontal="left" vertical="center"/>
    </xf>
    <xf numFmtId="0" fontId="10" fillId="0" borderId="46" xfId="0" applyFont="1" applyBorder="1" applyAlignment="1">
      <alignment horizontal="left" vertical="center"/>
    </xf>
    <xf numFmtId="0" fontId="11" fillId="0" borderId="47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3" fillId="0" borderId="0" xfId="0" applyFont="1"/>
    <xf numFmtId="0" fontId="10" fillId="0" borderId="48" xfId="0" applyFont="1" applyBorder="1" applyAlignment="1" applyProtection="1">
      <alignment horizontal="left" vertical="center"/>
    </xf>
    <xf numFmtId="0" fontId="11" fillId="0" borderId="3" xfId="0" applyFont="1" applyBorder="1" applyAlignment="1" applyProtection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0" fillId="0" borderId="4" xfId="0" applyFont="1" applyBorder="1" applyAlignment="1" applyProtection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1" fillId="0" borderId="49" xfId="0" applyFont="1" applyBorder="1" applyAlignment="1">
      <alignment horizontal="left" vertical="center"/>
    </xf>
    <xf numFmtId="0" fontId="10" fillId="0" borderId="50" xfId="0" applyFont="1" applyBorder="1" applyAlignment="1" applyProtection="1">
      <alignment horizontal="center" vertical="center"/>
    </xf>
    <xf numFmtId="0" fontId="10" fillId="0" borderId="42" xfId="0" applyFont="1" applyBorder="1" applyAlignment="1" applyProtection="1">
      <alignment horizontal="center" vertical="center"/>
    </xf>
    <xf numFmtId="0" fontId="10" fillId="0" borderId="51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/>
    </xf>
    <xf numFmtId="0" fontId="10" fillId="0" borderId="18" xfId="0" applyFont="1" applyBorder="1" applyAlignment="1" applyProtection="1">
      <alignment horizontal="center" vertical="center"/>
    </xf>
    <xf numFmtId="0" fontId="10" fillId="0" borderId="52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center" vertical="center"/>
    </xf>
    <xf numFmtId="0" fontId="11" fillId="0" borderId="53" xfId="0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/>
    </xf>
    <xf numFmtId="0" fontId="11" fillId="0" borderId="18" xfId="0" applyFont="1" applyBorder="1" applyAlignment="1" applyProtection="1">
      <alignment horizontal="center" vertical="center"/>
    </xf>
    <xf numFmtId="0" fontId="11" fillId="0" borderId="49" xfId="0" applyFont="1" applyBorder="1" applyAlignment="1" applyProtection="1">
      <alignment horizontal="center" vertical="center"/>
    </xf>
    <xf numFmtId="0" fontId="10" fillId="0" borderId="54" xfId="0" applyFont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horizontal="center" vertical="center"/>
    </xf>
    <xf numFmtId="0" fontId="11" fillId="0" borderId="7" xfId="0" applyFont="1" applyBorder="1" applyAlignment="1" applyProtection="1">
      <alignment horizontal="center" vertical="center"/>
    </xf>
    <xf numFmtId="0" fontId="11" fillId="0" borderId="67" xfId="0" applyFont="1" applyBorder="1" applyAlignment="1" applyProtection="1">
      <alignment horizontal="center" vertical="center"/>
    </xf>
    <xf numFmtId="0" fontId="11" fillId="0" borderId="8" xfId="0" applyFont="1" applyBorder="1" applyAlignment="1" applyProtection="1">
      <alignment horizontal="center" vertical="center"/>
    </xf>
    <xf numFmtId="0" fontId="11" fillId="0" borderId="72" xfId="0" applyFont="1" applyBorder="1" applyAlignment="1" applyProtection="1">
      <alignment horizontal="center" vertical="center"/>
    </xf>
    <xf numFmtId="0" fontId="11" fillId="0" borderId="69" xfId="0" applyFont="1" applyBorder="1" applyAlignment="1" applyProtection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58" xfId="0" applyFont="1" applyBorder="1" applyAlignment="1" applyProtection="1">
      <alignment horizontal="center" vertical="center"/>
    </xf>
    <xf numFmtId="0" fontId="10" fillId="0" borderId="59" xfId="0" applyFont="1" applyBorder="1" applyAlignment="1" applyProtection="1">
      <alignment horizontal="center" vertical="center"/>
    </xf>
    <xf numFmtId="0" fontId="11" fillId="0" borderId="60" xfId="0" applyFont="1" applyBorder="1" applyAlignment="1" applyProtection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11" fillId="0" borderId="55" xfId="0" applyFont="1" applyBorder="1" applyAlignment="1" applyProtection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11" fillId="0" borderId="65" xfId="0" applyFont="1" applyBorder="1" applyAlignment="1" applyProtection="1">
      <alignment horizontal="center" vertical="center"/>
    </xf>
    <xf numFmtId="0" fontId="11" fillId="0" borderId="66" xfId="0" applyFont="1" applyBorder="1" applyAlignment="1" applyProtection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10" fillId="0" borderId="3" xfId="0" applyFont="1" applyBorder="1" applyAlignment="1" applyProtection="1">
      <alignment horizontal="center" vertical="center"/>
    </xf>
    <xf numFmtId="0" fontId="10" fillId="0" borderId="53" xfId="0" applyFont="1" applyBorder="1" applyAlignment="1" applyProtection="1">
      <alignment horizontal="center" vertical="center"/>
    </xf>
    <xf numFmtId="0" fontId="11" fillId="0" borderId="71" xfId="0" applyFont="1" applyBorder="1" applyAlignment="1" applyProtection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7" fillId="0" borderId="0" xfId="0" applyFont="1"/>
    <xf numFmtId="0" fontId="17" fillId="0" borderId="0" xfId="0" applyFont="1" applyBorder="1"/>
    <xf numFmtId="0" fontId="18" fillId="0" borderId="13" xfId="0" applyFont="1" applyBorder="1" applyAlignment="1" applyProtection="1">
      <alignment horizontal="left" vertical="center"/>
    </xf>
    <xf numFmtId="0" fontId="18" fillId="0" borderId="1" xfId="0" applyFont="1" applyBorder="1" applyAlignment="1" applyProtection="1">
      <alignment horizontal="left" vertical="center"/>
    </xf>
    <xf numFmtId="0" fontId="18" fillId="0" borderId="2" xfId="0" applyFont="1" applyBorder="1" applyAlignment="1" applyProtection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18" fillId="0" borderId="10" xfId="0" applyFont="1" applyBorder="1" applyAlignment="1" applyProtection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19" fillId="0" borderId="0" xfId="0" applyFont="1"/>
    <xf numFmtId="0" fontId="18" fillId="0" borderId="17" xfId="0" applyFont="1" applyBorder="1" applyAlignment="1">
      <alignment horizontal="center" vertical="center"/>
    </xf>
    <xf numFmtId="0" fontId="18" fillId="0" borderId="4" xfId="0" applyFont="1" applyBorder="1" applyAlignment="1" applyProtection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/>
    </xf>
    <xf numFmtId="0" fontId="18" fillId="0" borderId="21" xfId="0" applyFont="1" applyBorder="1"/>
    <xf numFmtId="0" fontId="20" fillId="0" borderId="0" xfId="1" applyFont="1" applyAlignment="1" applyProtection="1"/>
    <xf numFmtId="0" fontId="18" fillId="0" borderId="0" xfId="0" applyFont="1"/>
    <xf numFmtId="0" fontId="18" fillId="0" borderId="22" xfId="0" applyFont="1" applyBorder="1" applyAlignment="1" applyProtection="1">
      <alignment horizontal="center" vertical="center"/>
    </xf>
    <xf numFmtId="0" fontId="18" fillId="0" borderId="23" xfId="0" applyFont="1" applyBorder="1" applyAlignment="1" applyProtection="1">
      <alignment horizontal="center" vertical="center"/>
    </xf>
    <xf numFmtId="0" fontId="18" fillId="0" borderId="24" xfId="0" applyFont="1" applyBorder="1" applyAlignment="1" applyProtection="1">
      <alignment horizontal="center" vertical="center"/>
    </xf>
    <xf numFmtId="0" fontId="18" fillId="0" borderId="25" xfId="0" applyFont="1" applyBorder="1" applyAlignment="1" applyProtection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 applyProtection="1">
      <alignment horizontal="center" vertical="center"/>
    </xf>
    <xf numFmtId="0" fontId="18" fillId="0" borderId="28" xfId="0" applyFont="1" applyBorder="1" applyAlignment="1" applyProtection="1">
      <alignment horizontal="center" vertical="center"/>
    </xf>
    <xf numFmtId="0" fontId="18" fillId="0" borderId="29" xfId="0" applyFont="1" applyBorder="1" applyAlignment="1">
      <alignment horizontal="center"/>
    </xf>
    <xf numFmtId="0" fontId="18" fillId="0" borderId="30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12" xfId="0" applyFont="1" applyBorder="1" applyAlignment="1" applyProtection="1">
      <alignment horizontal="center" vertical="center"/>
    </xf>
    <xf numFmtId="0" fontId="21" fillId="0" borderId="0" xfId="1" applyFont="1" applyAlignment="1" applyProtection="1"/>
    <xf numFmtId="0" fontId="18" fillId="0" borderId="0" xfId="0" applyFont="1" applyBorder="1" applyAlignment="1" applyProtection="1">
      <alignment horizontal="center"/>
    </xf>
    <xf numFmtId="0" fontId="18" fillId="0" borderId="31" xfId="0" applyFont="1" applyBorder="1" applyAlignment="1">
      <alignment horizontal="center"/>
    </xf>
    <xf numFmtId="0" fontId="18" fillId="0" borderId="32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11" xfId="0" applyFont="1" applyBorder="1" applyAlignment="1" applyProtection="1">
      <alignment horizontal="center" vertical="center"/>
    </xf>
    <xf numFmtId="0" fontId="18" fillId="0" borderId="33" xfId="0" applyFont="1" applyBorder="1" applyAlignment="1" applyProtection="1">
      <alignment horizontal="center" vertical="center"/>
    </xf>
    <xf numFmtId="0" fontId="18" fillId="0" borderId="34" xfId="0" applyFont="1" applyBorder="1" applyAlignment="1" applyProtection="1">
      <alignment horizontal="center" vertical="center"/>
    </xf>
    <xf numFmtId="0" fontId="18" fillId="0" borderId="35" xfId="0" applyFont="1" applyBorder="1" applyAlignment="1">
      <alignment horizontal="center"/>
    </xf>
    <xf numFmtId="0" fontId="18" fillId="0" borderId="36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8" fillId="0" borderId="37" xfId="0" applyFont="1" applyBorder="1" applyAlignment="1">
      <alignment horizontal="center" vertical="center"/>
    </xf>
    <xf numFmtId="0" fontId="18" fillId="0" borderId="38" xfId="0" applyFont="1" applyBorder="1" applyAlignment="1" applyProtection="1">
      <alignment horizontal="center" vertical="center"/>
    </xf>
    <xf numFmtId="0" fontId="18" fillId="0" borderId="39" xfId="0" applyFont="1" applyBorder="1" applyAlignment="1" applyProtection="1">
      <alignment horizontal="center" vertical="center"/>
    </xf>
    <xf numFmtId="0" fontId="18" fillId="0" borderId="40" xfId="0" applyFont="1" applyBorder="1" applyAlignment="1" applyProtection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41" xfId="0" applyFont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/>
    </xf>
    <xf numFmtId="0" fontId="22" fillId="0" borderId="0" xfId="0" applyFont="1" applyBorder="1"/>
    <xf numFmtId="0" fontId="22" fillId="0" borderId="0" xfId="0" applyFont="1"/>
    <xf numFmtId="0" fontId="23" fillId="0" borderId="0" xfId="0" applyFont="1" applyAlignment="1">
      <alignment horizontal="center" vertical="center"/>
    </xf>
    <xf numFmtId="0" fontId="24" fillId="0" borderId="13" xfId="0" applyFont="1" applyBorder="1" applyAlignment="1" applyProtection="1">
      <alignment horizontal="left" vertical="center"/>
    </xf>
    <xf numFmtId="0" fontId="24" fillId="0" borderId="1" xfId="0" applyFont="1" applyBorder="1" applyAlignment="1" applyProtection="1">
      <alignment horizontal="left" vertical="center"/>
    </xf>
    <xf numFmtId="0" fontId="24" fillId="0" borderId="1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24" fillId="0" borderId="13" xfId="0" applyFont="1" applyFill="1" applyBorder="1" applyAlignment="1" applyProtection="1">
      <alignment horizontal="center" vertical="center"/>
    </xf>
    <xf numFmtId="164" fontId="24" fillId="0" borderId="1" xfId="0" applyNumberFormat="1" applyFont="1" applyBorder="1" applyAlignment="1">
      <alignment horizontal="center" vertical="center"/>
    </xf>
    <xf numFmtId="164" fontId="24" fillId="0" borderId="2" xfId="0" applyNumberFormat="1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164" fontId="24" fillId="0" borderId="5" xfId="0" applyNumberFormat="1" applyFont="1" applyBorder="1" applyAlignment="1">
      <alignment horizontal="center" vertical="center"/>
    </xf>
    <xf numFmtId="164" fontId="24" fillId="0" borderId="18" xfId="0" applyNumberFormat="1" applyFont="1" applyBorder="1" applyAlignment="1">
      <alignment horizontal="center" vertical="center"/>
    </xf>
    <xf numFmtId="164" fontId="24" fillId="0" borderId="12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164" fontId="24" fillId="0" borderId="4" xfId="0" applyNumberFormat="1" applyFont="1" applyBorder="1" applyAlignment="1">
      <alignment horizontal="center" vertical="center"/>
    </xf>
    <xf numFmtId="164" fontId="24" fillId="0" borderId="43" xfId="0" applyNumberFormat="1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164" fontId="24" fillId="0" borderId="6" xfId="0" applyNumberFormat="1" applyFont="1" applyBorder="1" applyAlignment="1">
      <alignment horizontal="center" vertical="center"/>
    </xf>
    <xf numFmtId="164" fontId="24" fillId="0" borderId="9" xfId="0" applyNumberFormat="1" applyFont="1" applyBorder="1" applyAlignment="1">
      <alignment horizontal="center" vertical="center"/>
    </xf>
    <xf numFmtId="0" fontId="25" fillId="0" borderId="0" xfId="0" applyFont="1"/>
    <xf numFmtId="0" fontId="27" fillId="0" borderId="0" xfId="0" applyFont="1"/>
    <xf numFmtId="0" fontId="26" fillId="0" borderId="73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6" fillId="0" borderId="14" xfId="0" applyFont="1" applyBorder="1" applyAlignment="1">
      <alignment horizontal="left" vertical="center"/>
    </xf>
    <xf numFmtId="0" fontId="24" fillId="0" borderId="74" xfId="0" applyFont="1" applyBorder="1" applyAlignment="1">
      <alignment horizontal="left" vertical="center"/>
    </xf>
    <xf numFmtId="0" fontId="24" fillId="0" borderId="44" xfId="0" applyFont="1" applyBorder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/>
    <xf numFmtId="0" fontId="18" fillId="0" borderId="0" xfId="0" applyFont="1" applyBorder="1" applyAlignment="1" applyProtection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26" fillId="0" borderId="57" xfId="0" applyFont="1" applyBorder="1" applyAlignment="1">
      <alignment horizontal="center" vertical="center"/>
    </xf>
    <xf numFmtId="0" fontId="11" fillId="0" borderId="0" xfId="0" applyFont="1" applyBorder="1" applyAlignment="1" applyProtection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ites.google.com/site/johnroberts711" TargetMode="External"/><Relationship Id="rId1" Type="http://schemas.openxmlformats.org/officeDocument/2006/relationships/hyperlink" Target="mailto:john.roberts711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john.roberts71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W256"/>
  <sheetViews>
    <sheetView tabSelected="1" zoomScale="140" zoomScaleNormal="140" workbookViewId="0">
      <pane ySplit="3" topLeftCell="A4" activePane="bottomLeft" state="frozen"/>
      <selection pane="bottomLeft" activeCell="C11" sqref="C11"/>
    </sheetView>
  </sheetViews>
  <sheetFormatPr defaultRowHeight="12.75"/>
  <cols>
    <col min="1" max="1" width="5.7109375" customWidth="1"/>
    <col min="2" max="2" width="30.7109375" customWidth="1"/>
    <col min="3" max="4" width="8.7109375" customWidth="1"/>
    <col min="5" max="5" width="5.7109375" customWidth="1"/>
    <col min="6" max="6" width="25.7109375" customWidth="1"/>
    <col min="7" max="7" width="8.7109375" customWidth="1"/>
    <col min="8" max="8" width="30.7109375" customWidth="1"/>
    <col min="9" max="9" width="8.7109375" customWidth="1"/>
    <col min="10" max="10" width="51.85546875" customWidth="1"/>
    <col min="11" max="19" width="5.7109375" customWidth="1"/>
  </cols>
  <sheetData>
    <row r="1" spans="1:23" ht="15.95" customHeight="1">
      <c r="A1" s="82" t="str">
        <f>'Team Hole by Hole Results'!$A$1</f>
        <v xml:space="preserve">  Official Results of the Rochester Golf Invitational</v>
      </c>
      <c r="B1" s="83"/>
      <c r="C1" s="83"/>
      <c r="D1" s="84"/>
      <c r="E1" s="85"/>
      <c r="F1" s="86"/>
      <c r="G1" s="87" t="str">
        <f>'Team Hole by Hole Results'!$Q$2</f>
        <v xml:space="preserve"> Date Held: April 28, 2018</v>
      </c>
      <c r="H1" s="88"/>
      <c r="I1" s="159"/>
      <c r="J1" s="89" t="s">
        <v>62</v>
      </c>
      <c r="K1" s="89"/>
      <c r="L1" s="89"/>
      <c r="M1" s="89"/>
      <c r="N1" s="90"/>
      <c r="O1" s="90"/>
      <c r="P1" s="90"/>
      <c r="Q1" s="90"/>
      <c r="R1" s="90"/>
      <c r="S1" s="24"/>
      <c r="T1" s="24"/>
      <c r="U1" s="24"/>
      <c r="V1" s="24"/>
      <c r="W1" s="24"/>
    </row>
    <row r="2" spans="1:23" ht="15.95" customHeight="1">
      <c r="A2" s="91"/>
      <c r="B2" s="92" t="s">
        <v>0</v>
      </c>
      <c r="C2" s="92"/>
      <c r="D2" s="93"/>
      <c r="E2" s="94"/>
      <c r="F2" s="95" t="s">
        <v>5</v>
      </c>
      <c r="G2" s="96"/>
      <c r="H2" s="97"/>
      <c r="I2" s="160"/>
      <c r="J2" s="98" t="s">
        <v>63</v>
      </c>
      <c r="K2" s="99"/>
      <c r="L2" s="99"/>
      <c r="M2" s="90"/>
      <c r="N2" s="90"/>
      <c r="O2" s="90"/>
      <c r="P2" s="90"/>
      <c r="Q2" s="90"/>
      <c r="R2" s="90"/>
      <c r="S2" s="24"/>
      <c r="T2" s="24"/>
      <c r="U2" s="24"/>
      <c r="V2" s="24"/>
      <c r="W2" s="24"/>
    </row>
    <row r="3" spans="1:23" ht="15.95" customHeight="1">
      <c r="A3" s="100" t="s">
        <v>1</v>
      </c>
      <c r="B3" s="101" t="s">
        <v>2</v>
      </c>
      <c r="C3" s="102" t="s">
        <v>3</v>
      </c>
      <c r="D3" s="103" t="s">
        <v>4</v>
      </c>
      <c r="E3" s="100" t="s">
        <v>1</v>
      </c>
      <c r="F3" s="102" t="s">
        <v>6</v>
      </c>
      <c r="G3" s="104" t="s">
        <v>3</v>
      </c>
      <c r="H3" s="163" t="s">
        <v>2</v>
      </c>
      <c r="I3" s="162" t="s">
        <v>70</v>
      </c>
      <c r="J3" s="99" t="s">
        <v>64</v>
      </c>
      <c r="K3" s="90"/>
      <c r="L3" s="99"/>
      <c r="M3" s="90"/>
      <c r="N3" s="90"/>
      <c r="O3" s="90"/>
      <c r="P3" s="90"/>
      <c r="Q3" s="90"/>
      <c r="R3" s="90"/>
      <c r="S3" s="24"/>
      <c r="T3" s="24"/>
      <c r="U3" s="24"/>
      <c r="V3" s="24"/>
      <c r="W3" s="24"/>
    </row>
    <row r="4" spans="1:23" ht="15.95" customHeight="1">
      <c r="A4" s="105">
        <v>1</v>
      </c>
      <c r="B4" s="106" t="str">
        <f>'Team Hole by Hole Results'!$A$78</f>
        <v>Culver Military Academy</v>
      </c>
      <c r="C4" s="107">
        <f>'Team Hole by Hole Results'!$B$78</f>
        <v>329</v>
      </c>
      <c r="D4" s="108">
        <f>'Team Hole by Hole Results'!$E$78</f>
        <v>87</v>
      </c>
      <c r="E4" s="105">
        <v>1</v>
      </c>
      <c r="F4" s="106" t="str">
        <f>'Team Hole by Hole Results'!$A$91</f>
        <v>Harley Pugh</v>
      </c>
      <c r="G4" s="109">
        <f>IF('Team Hole by Hole Results'!$B$91=0,500,'Team Hole by Hole Results'!$B$91)</f>
        <v>78</v>
      </c>
      <c r="H4" s="110" t="str">
        <f>'Team Hole by Hole Results'!$A$90</f>
        <v>Winamac</v>
      </c>
      <c r="I4" s="161" t="str">
        <f>'Team Hole by Hole Results'!Y91</f>
        <v>F</v>
      </c>
      <c r="J4" s="111" t="s">
        <v>65</v>
      </c>
      <c r="K4" s="90"/>
      <c r="L4" s="99"/>
      <c r="M4" s="90"/>
      <c r="N4" s="90"/>
      <c r="O4" s="90"/>
      <c r="P4" s="90"/>
      <c r="Q4" s="90"/>
      <c r="R4" s="112">
        <v>1</v>
      </c>
      <c r="S4" s="24"/>
      <c r="T4" s="24"/>
      <c r="U4" s="24"/>
      <c r="V4" s="24"/>
      <c r="W4" s="24"/>
    </row>
    <row r="5" spans="1:23" ht="15.95" customHeight="1">
      <c r="A5" s="105">
        <v>2</v>
      </c>
      <c r="B5" s="106" t="str">
        <f>'Team Hole by Hole Results'!$A$84</f>
        <v>Logansport</v>
      </c>
      <c r="C5" s="113">
        <f>'Team Hole by Hole Results'!$B$84</f>
        <v>332</v>
      </c>
      <c r="D5" s="114">
        <f>'Team Hole by Hole Results'!$E$84</f>
        <v>94</v>
      </c>
      <c r="E5" s="105">
        <v>2</v>
      </c>
      <c r="F5" s="106" t="str">
        <f>'Team Hole by Hole Results'!$A$82</f>
        <v>Chase Franttii</v>
      </c>
      <c r="G5" s="115">
        <f>IF('Team Hole by Hole Results'!$B$82=0,500,'Team Hole by Hole Results'!$B$82)</f>
        <v>79</v>
      </c>
      <c r="H5" s="110" t="str">
        <f>'Team Hole by Hole Results'!$A$78</f>
        <v>Culver Military Academy</v>
      </c>
      <c r="I5" s="161" t="str">
        <f>'Team Hole by Hole Results'!Y82</f>
        <v>F</v>
      </c>
      <c r="J5" s="99"/>
      <c r="K5" s="90"/>
      <c r="L5" s="99"/>
      <c r="M5" s="90"/>
      <c r="N5" s="90"/>
      <c r="O5" s="90"/>
      <c r="P5" s="90"/>
      <c r="Q5" s="90"/>
      <c r="R5" s="112">
        <v>2</v>
      </c>
      <c r="S5" s="24"/>
      <c r="T5" s="24"/>
      <c r="U5" s="24"/>
      <c r="V5" s="24"/>
      <c r="W5" s="24"/>
    </row>
    <row r="6" spans="1:23" ht="15.95" customHeight="1">
      <c r="A6" s="105">
        <v>3</v>
      </c>
      <c r="B6" s="106" t="str">
        <f>'Team Hole by Hole Results'!$A$90</f>
        <v>Winamac</v>
      </c>
      <c r="C6" s="113">
        <f>'Team Hole by Hole Results'!$B$90</f>
        <v>340</v>
      </c>
      <c r="D6" s="114">
        <f>'Team Hole by Hole Results'!$E$90</f>
        <v>117</v>
      </c>
      <c r="E6" s="105">
        <f t="shared" ref="E6:E20" si="0">IF(G6=G5,"",R6)</f>
        <v>3</v>
      </c>
      <c r="F6" s="106" t="str">
        <f>'Team Hole by Hole Results'!$A$85</f>
        <v>Parker Wilburn</v>
      </c>
      <c r="G6" s="115">
        <f>IF('Team Hole by Hole Results'!$B$85=0,500,'Team Hole by Hole Results'!$B$85)</f>
        <v>80</v>
      </c>
      <c r="H6" s="110" t="str">
        <f>'Team Hole by Hole Results'!$A$84</f>
        <v>Logansport</v>
      </c>
      <c r="I6" s="161" t="str">
        <f>'Team Hole by Hole Results'!Y85</f>
        <v>F</v>
      </c>
      <c r="J6" s="99"/>
      <c r="K6" s="90"/>
      <c r="L6" s="99"/>
      <c r="M6" s="90"/>
      <c r="N6" s="90"/>
      <c r="O6" s="90"/>
      <c r="P6" s="90"/>
      <c r="Q6" s="90"/>
      <c r="R6" s="112">
        <v>3</v>
      </c>
      <c r="S6" s="24"/>
      <c r="T6" s="24"/>
      <c r="U6" s="24"/>
      <c r="V6" s="24"/>
      <c r="W6" s="24"/>
    </row>
    <row r="7" spans="1:23" ht="15.95" customHeight="1">
      <c r="A7" s="116">
        <v>4</v>
      </c>
      <c r="B7" s="106" t="str">
        <f>'Team Hole by Hole Results'!$A$66</f>
        <v>Peru</v>
      </c>
      <c r="C7" s="113">
        <f>'Team Hole by Hole Results'!$B$66</f>
        <v>346</v>
      </c>
      <c r="D7" s="114">
        <f>'Team Hole by Hole Results'!$E$66</f>
        <v>92</v>
      </c>
      <c r="E7" s="105">
        <f t="shared" si="0"/>
        <v>4</v>
      </c>
      <c r="F7" s="106" t="str">
        <f>'Team Hole by Hole Results'!$A$79</f>
        <v>Lake Genenbacher</v>
      </c>
      <c r="G7" s="115">
        <f>IF('Team Hole by Hole Results'!$B$79=0,500,'Team Hole by Hole Results'!$B$79)</f>
        <v>81</v>
      </c>
      <c r="H7" s="110" t="str">
        <f>'Team Hole by Hole Results'!$A$78</f>
        <v>Culver Military Academy</v>
      </c>
      <c r="I7" s="161" t="str">
        <f>'Team Hole by Hole Results'!Y79</f>
        <v>F</v>
      </c>
      <c r="J7" s="99"/>
      <c r="K7" s="90"/>
      <c r="L7" s="99"/>
      <c r="M7" s="90"/>
      <c r="N7" s="90"/>
      <c r="O7" s="90"/>
      <c r="P7" s="90"/>
      <c r="Q7" s="90"/>
      <c r="R7" s="112">
        <v>4</v>
      </c>
      <c r="S7" s="24"/>
      <c r="T7" s="24"/>
      <c r="U7" s="24"/>
      <c r="V7" s="24"/>
      <c r="W7" s="24"/>
    </row>
    <row r="8" spans="1:23" ht="15.95" customHeight="1">
      <c r="A8" s="105">
        <v>5</v>
      </c>
      <c r="B8" s="106" t="str">
        <f>'Team Hole by Hole Results'!$A$30</f>
        <v>Maconaquah</v>
      </c>
      <c r="C8" s="113">
        <f>'Team Hole by Hole Results'!$B$30</f>
        <v>365</v>
      </c>
      <c r="D8" s="114" t="str">
        <f>'Team Hole by Hole Results'!$E$30</f>
        <v/>
      </c>
      <c r="E8" s="105" t="str">
        <f t="shared" si="0"/>
        <v/>
      </c>
      <c r="F8" s="106" t="str">
        <f>'Team Hole by Hole Results'!$A$86</f>
        <v>Johnathan Easter</v>
      </c>
      <c r="G8" s="115">
        <f>IF('Team Hole by Hole Results'!$B$86=0,500,'Team Hole by Hole Results'!$B$86)</f>
        <v>81</v>
      </c>
      <c r="H8" s="110" t="str">
        <f>'Team Hole by Hole Results'!$A$84</f>
        <v>Logansport</v>
      </c>
      <c r="I8" s="161" t="str">
        <f>'Team Hole by Hole Results'!Y86</f>
        <v>F</v>
      </c>
      <c r="J8" s="99"/>
      <c r="K8" s="90"/>
      <c r="L8" s="99"/>
      <c r="M8" s="90"/>
      <c r="N8" s="90"/>
      <c r="O8" s="90"/>
      <c r="P8" s="90"/>
      <c r="Q8" s="90"/>
      <c r="R8" s="112">
        <v>5</v>
      </c>
      <c r="S8" s="24"/>
      <c r="T8" s="24"/>
      <c r="U8" s="24"/>
      <c r="V8" s="24"/>
      <c r="W8" s="24"/>
    </row>
    <row r="9" spans="1:23" ht="15.95" customHeight="1">
      <c r="A9" s="105">
        <v>6</v>
      </c>
      <c r="B9" s="106" t="str">
        <f>'Team Hole by Hole Results'!$A$6</f>
        <v>Cass</v>
      </c>
      <c r="C9" s="113">
        <f>'Team Hole by Hole Results'!$B$6</f>
        <v>366</v>
      </c>
      <c r="D9" s="114">
        <f>'Team Hole by Hole Results'!$E$6</f>
        <v>99</v>
      </c>
      <c r="E9" s="105" t="str">
        <f t="shared" si="0"/>
        <v/>
      </c>
      <c r="F9" s="106" t="str">
        <f>'Team Hole by Hole Results'!$A$68</f>
        <v>Corbin Robison</v>
      </c>
      <c r="G9" s="115">
        <f>IF('Team Hole by Hole Results'!$B$68=0,500,'Team Hole by Hole Results'!$B$68)</f>
        <v>81</v>
      </c>
      <c r="H9" s="110" t="str">
        <f>'Team Hole by Hole Results'!$A$66</f>
        <v>Peru</v>
      </c>
      <c r="I9" s="161" t="str">
        <f>'Team Hole by Hole Results'!Y68</f>
        <v>F</v>
      </c>
      <c r="J9" s="99"/>
      <c r="K9" s="90"/>
      <c r="L9" s="99"/>
      <c r="M9" s="90"/>
      <c r="N9" s="90"/>
      <c r="O9" s="90"/>
      <c r="P9" s="90"/>
      <c r="Q9" s="90"/>
      <c r="R9" s="112">
        <v>6</v>
      </c>
      <c r="S9" s="24"/>
      <c r="T9" s="24"/>
      <c r="U9" s="24"/>
      <c r="V9" s="24"/>
      <c r="W9" s="24"/>
    </row>
    <row r="10" spans="1:23" ht="15.95" customHeight="1">
      <c r="A10" s="105">
        <v>7</v>
      </c>
      <c r="B10" s="106" t="str">
        <f>'Team Hole by Hole Results'!$A$12</f>
        <v>Huntington North</v>
      </c>
      <c r="C10" s="113">
        <f>'Team Hole by Hole Results'!$B$12</f>
        <v>390</v>
      </c>
      <c r="D10" s="114">
        <f>'Team Hole by Hole Results'!$E$12</f>
        <v>123</v>
      </c>
      <c r="E10" s="105" t="str">
        <f t="shared" si="0"/>
        <v/>
      </c>
      <c r="F10" s="106" t="str">
        <f>'Team Hole by Hole Results'!$A$43</f>
        <v>Cade Brouyette</v>
      </c>
      <c r="G10" s="115">
        <f>IF('Team Hole by Hole Results'!$B$43=0,500,'Team Hole by Hole Results'!$B$43)</f>
        <v>81</v>
      </c>
      <c r="H10" s="110" t="str">
        <f>'Team Hole by Hole Results'!$A$42</f>
        <v>Tippecanoe Valley</v>
      </c>
      <c r="I10" s="161" t="str">
        <f>'Team Hole by Hole Results'!Y43</f>
        <v>F</v>
      </c>
      <c r="J10" s="99"/>
      <c r="K10" s="90"/>
      <c r="L10" s="99"/>
      <c r="M10" s="90"/>
      <c r="N10" s="90"/>
      <c r="O10" s="90"/>
      <c r="P10" s="90"/>
      <c r="Q10" s="90"/>
      <c r="R10" s="112">
        <v>7</v>
      </c>
      <c r="S10" s="24"/>
      <c r="T10" s="24"/>
      <c r="U10" s="24"/>
      <c r="V10" s="24"/>
      <c r="W10" s="24"/>
    </row>
    <row r="11" spans="1:23" ht="15.95" customHeight="1">
      <c r="A11" s="116">
        <v>8</v>
      </c>
      <c r="B11" s="106" t="str">
        <f>'Team Hole by Hole Results'!$A$72</f>
        <v>Rochester</v>
      </c>
      <c r="C11" s="113">
        <f>'Team Hole by Hole Results'!$B$72</f>
        <v>398</v>
      </c>
      <c r="D11" s="114">
        <f>'Team Hole by Hole Results'!$E$72</f>
        <v>121</v>
      </c>
      <c r="E11" s="105">
        <f t="shared" si="0"/>
        <v>8</v>
      </c>
      <c r="F11" s="106" t="str">
        <f>'Team Hole by Hole Results'!$A$80</f>
        <v>Mikey Perea</v>
      </c>
      <c r="G11" s="115">
        <f>IF('Team Hole by Hole Results'!$B$80=0,500,'Team Hole by Hole Results'!$B$80)</f>
        <v>82</v>
      </c>
      <c r="H11" s="110" t="str">
        <f>'Team Hole by Hole Results'!$A$78</f>
        <v>Culver Military Academy</v>
      </c>
      <c r="I11" s="161" t="str">
        <f>'Team Hole by Hole Results'!Y80</f>
        <v>F</v>
      </c>
      <c r="J11" s="99"/>
      <c r="K11" s="90"/>
      <c r="L11" s="99"/>
      <c r="M11" s="90"/>
      <c r="N11" s="90"/>
      <c r="O11" s="90"/>
      <c r="P11" s="90"/>
      <c r="Q11" s="90"/>
      <c r="R11" s="112">
        <v>8</v>
      </c>
      <c r="S11" s="24"/>
      <c r="T11" s="24"/>
      <c r="U11" s="24"/>
      <c r="V11" s="24"/>
      <c r="W11" s="24"/>
    </row>
    <row r="12" spans="1:23" ht="15.95" customHeight="1">
      <c r="A12" s="105">
        <v>9</v>
      </c>
      <c r="B12" s="106" t="str">
        <f>'Team Hole by Hole Results'!$A$36</f>
        <v>Southwood</v>
      </c>
      <c r="C12" s="113">
        <f>'Team Hole by Hole Results'!$B$36</f>
        <v>405</v>
      </c>
      <c r="D12" s="114">
        <f>'Team Hole by Hole Results'!$E$36</f>
        <v>111</v>
      </c>
      <c r="E12" s="105">
        <f t="shared" si="0"/>
        <v>9</v>
      </c>
      <c r="F12" s="106" t="str">
        <f>'Team Hole by Hole Results'!$A$31</f>
        <v>Jakob Taylor</v>
      </c>
      <c r="G12" s="115">
        <f>IF('Team Hole by Hole Results'!$B$31=0,500,'Team Hole by Hole Results'!$B$31)</f>
        <v>83</v>
      </c>
      <c r="H12" s="110" t="str">
        <f>'Team Hole by Hole Results'!$A$30</f>
        <v>Maconaquah</v>
      </c>
      <c r="I12" s="161" t="str">
        <f>'Team Hole by Hole Results'!Y31</f>
        <v>F</v>
      </c>
      <c r="J12" s="99"/>
      <c r="K12" s="90"/>
      <c r="L12" s="99"/>
      <c r="M12" s="90"/>
      <c r="N12" s="90"/>
      <c r="O12" s="90"/>
      <c r="P12" s="90"/>
      <c r="Q12" s="90"/>
      <c r="R12" s="112">
        <v>9</v>
      </c>
      <c r="S12" s="24"/>
      <c r="T12" s="24"/>
      <c r="U12" s="24"/>
      <c r="V12" s="24"/>
      <c r="W12" s="24"/>
    </row>
    <row r="13" spans="1:23" ht="15.95" customHeight="1">
      <c r="A13" s="105">
        <v>10</v>
      </c>
      <c r="B13" s="106" t="str">
        <f>'Team Hole by Hole Results'!$A$60</f>
        <v>Kokomo</v>
      </c>
      <c r="C13" s="113">
        <f>'Team Hole by Hole Results'!$B$60</f>
        <v>417</v>
      </c>
      <c r="D13" s="114">
        <f>'Team Hole by Hole Results'!$E$60</f>
        <v>136</v>
      </c>
      <c r="E13" s="105">
        <f t="shared" si="0"/>
        <v>10</v>
      </c>
      <c r="F13" s="106" t="str">
        <f>'Team Hole by Hole Results'!$A$93</f>
        <v>Danny Kasten</v>
      </c>
      <c r="G13" s="115">
        <f>IF('Team Hole by Hole Results'!$B$93=0,500,'Team Hole by Hole Results'!$B$93)</f>
        <v>84</v>
      </c>
      <c r="H13" s="110" t="str">
        <f>'Team Hole by Hole Results'!$A$90</f>
        <v>Winamac</v>
      </c>
      <c r="I13" s="161" t="str">
        <f>'Team Hole by Hole Results'!Y93</f>
        <v>F</v>
      </c>
      <c r="J13" s="99"/>
      <c r="K13" s="90"/>
      <c r="L13" s="99"/>
      <c r="M13" s="90"/>
      <c r="N13" s="90"/>
      <c r="O13" s="90"/>
      <c r="P13" s="90"/>
      <c r="Q13" s="90"/>
      <c r="R13" s="112">
        <v>10</v>
      </c>
      <c r="S13" s="24"/>
      <c r="T13" s="24"/>
      <c r="U13" s="24"/>
      <c r="V13" s="24"/>
      <c r="W13" s="24"/>
    </row>
    <row r="14" spans="1:23" ht="15.95" customHeight="1">
      <c r="A14" s="105">
        <v>11</v>
      </c>
      <c r="B14" s="106" t="str">
        <f>'Team Hole by Hole Results'!$A$18</f>
        <v>Northfield</v>
      </c>
      <c r="C14" s="113">
        <f>'Team Hole by Hole Results'!$B$18</f>
        <v>423</v>
      </c>
      <c r="D14" s="114">
        <f>'Team Hole by Hole Results'!$E$18</f>
        <v>135</v>
      </c>
      <c r="E14" s="105">
        <f t="shared" si="0"/>
        <v>11</v>
      </c>
      <c r="F14" s="106" t="str">
        <f>'Team Hole by Hole Results'!$A$92</f>
        <v>Calvin Larkin</v>
      </c>
      <c r="G14" s="115">
        <f>IF('Team Hole by Hole Results'!$B$92=0,500,'Team Hole by Hole Results'!$B$92)</f>
        <v>85</v>
      </c>
      <c r="H14" s="110" t="str">
        <f>'Team Hole by Hole Results'!$A$90</f>
        <v>Winamac</v>
      </c>
      <c r="I14" s="161" t="str">
        <f>'Team Hole by Hole Results'!Y92</f>
        <v>F</v>
      </c>
      <c r="J14" s="99"/>
      <c r="K14" s="90"/>
      <c r="L14" s="99"/>
      <c r="M14" s="90"/>
      <c r="N14" s="90"/>
      <c r="O14" s="90"/>
      <c r="P14" s="90"/>
      <c r="Q14" s="90"/>
      <c r="R14" s="112">
        <v>11</v>
      </c>
      <c r="S14" s="24"/>
      <c r="T14" s="24"/>
      <c r="U14" s="24"/>
      <c r="V14" s="24"/>
      <c r="W14" s="24"/>
    </row>
    <row r="15" spans="1:23" ht="15.95" customHeight="1">
      <c r="A15" s="105">
        <v>12</v>
      </c>
      <c r="B15" s="106" t="str">
        <f>'Team Hole by Hole Results'!$A$42</f>
        <v>Tippecanoe Valley</v>
      </c>
      <c r="C15" s="113">
        <f>'Team Hole by Hole Results'!$B$42</f>
        <v>447</v>
      </c>
      <c r="D15" s="114">
        <f>'Team Hole by Hole Results'!$E$42</f>
        <v>140</v>
      </c>
      <c r="E15" s="105" t="str">
        <f t="shared" si="0"/>
        <v/>
      </c>
      <c r="F15" s="106" t="str">
        <f>'Team Hole by Hole Results'!$A$89</f>
        <v>Trevor Vietti</v>
      </c>
      <c r="G15" s="115">
        <f>IF('Team Hole by Hole Results'!$B$89=0,500,'Team Hole by Hole Results'!$B$89)</f>
        <v>85</v>
      </c>
      <c r="H15" s="110" t="str">
        <f>'Team Hole by Hole Results'!$A$84</f>
        <v>Logansport</v>
      </c>
      <c r="I15" s="161" t="str">
        <f>'Team Hole by Hole Results'!Y89</f>
        <v>F</v>
      </c>
      <c r="J15" s="99"/>
      <c r="K15" s="90"/>
      <c r="L15" s="99"/>
      <c r="M15" s="90"/>
      <c r="N15" s="90"/>
      <c r="O15" s="90"/>
      <c r="P15" s="90"/>
      <c r="Q15" s="90"/>
      <c r="R15" s="112">
        <v>12</v>
      </c>
      <c r="S15" s="24"/>
      <c r="T15" s="24"/>
      <c r="U15" s="24"/>
      <c r="V15" s="24"/>
      <c r="W15" s="24"/>
    </row>
    <row r="16" spans="1:23" ht="15.95" customHeight="1">
      <c r="A16" s="105">
        <v>13</v>
      </c>
      <c r="B16" s="106" t="str">
        <f>'Team Hole by Hole Results'!$A$24</f>
        <v>Caston</v>
      </c>
      <c r="C16" s="113">
        <f>'Team Hole by Hole Results'!$B$24</f>
        <v>480</v>
      </c>
      <c r="D16" s="114" t="str">
        <f>'Team Hole by Hole Results'!$E$24</f>
        <v/>
      </c>
      <c r="E16" s="105">
        <f t="shared" si="0"/>
        <v>13</v>
      </c>
      <c r="F16" s="106" t="str">
        <f>'Team Hole by Hole Results'!$A$87</f>
        <v>Garrick Robbins</v>
      </c>
      <c r="G16" s="115">
        <f>IF('Team Hole by Hole Results'!$B$87=0,500,'Team Hole by Hole Results'!$B$87)</f>
        <v>86</v>
      </c>
      <c r="H16" s="110" t="str">
        <f>'Team Hole by Hole Results'!$A$84</f>
        <v>Logansport</v>
      </c>
      <c r="I16" s="161" t="str">
        <f>'Team Hole by Hole Results'!Y87</f>
        <v>F</v>
      </c>
      <c r="J16" s="99"/>
      <c r="K16" s="90"/>
      <c r="L16" s="99"/>
      <c r="M16" s="90"/>
      <c r="N16" s="90"/>
      <c r="O16" s="90"/>
      <c r="P16" s="90"/>
      <c r="Q16" s="90"/>
      <c r="R16" s="112">
        <v>13</v>
      </c>
      <c r="S16" s="24"/>
      <c r="T16" s="24"/>
      <c r="U16" s="24"/>
      <c r="V16" s="24"/>
      <c r="W16" s="24"/>
    </row>
    <row r="17" spans="1:23" ht="15.95" customHeight="1">
      <c r="A17" s="105"/>
      <c r="B17" s="106"/>
      <c r="C17" s="113"/>
      <c r="D17" s="114"/>
      <c r="E17" s="105" t="str">
        <f t="shared" si="0"/>
        <v/>
      </c>
      <c r="F17" s="106" t="str">
        <f>'Team Hole by Hole Results'!$A$32</f>
        <v>Austin Jones</v>
      </c>
      <c r="G17" s="115">
        <f>IF('Team Hole by Hole Results'!$B$32=0,500,'Team Hole by Hole Results'!$B$32)</f>
        <v>86</v>
      </c>
      <c r="H17" s="110" t="str">
        <f>'Team Hole by Hole Results'!$A$30</f>
        <v>Maconaquah</v>
      </c>
      <c r="I17" s="161" t="str">
        <f>'Team Hole by Hole Results'!Y32</f>
        <v>F</v>
      </c>
      <c r="J17" s="99"/>
      <c r="K17" s="90"/>
      <c r="L17" s="99"/>
      <c r="M17" s="90"/>
      <c r="N17" s="90"/>
      <c r="O17" s="90"/>
      <c r="P17" s="90"/>
      <c r="Q17" s="90"/>
      <c r="R17" s="112">
        <v>14</v>
      </c>
      <c r="S17" s="24"/>
      <c r="T17" s="24"/>
      <c r="U17" s="24"/>
      <c r="V17" s="24"/>
      <c r="W17" s="24"/>
    </row>
    <row r="18" spans="1:23" ht="15.95" customHeight="1">
      <c r="A18" s="105"/>
      <c r="B18" s="106"/>
      <c r="C18" s="113"/>
      <c r="D18" s="114"/>
      <c r="E18" s="105">
        <f t="shared" si="0"/>
        <v>15</v>
      </c>
      <c r="F18" s="106" t="str">
        <f>'Team Hole by Hole Results'!$A$81</f>
        <v>Josh Bellin</v>
      </c>
      <c r="G18" s="115">
        <f>IF('Team Hole by Hole Results'!$B$81=0,500,'Team Hole by Hole Results'!$B$81)</f>
        <v>87</v>
      </c>
      <c r="H18" s="110" t="str">
        <f>'Team Hole by Hole Results'!$A$78</f>
        <v>Culver Military Academy</v>
      </c>
      <c r="I18" s="161" t="str">
        <f>'Team Hole by Hole Results'!Y81</f>
        <v>F</v>
      </c>
      <c r="J18" s="99"/>
      <c r="K18" s="90"/>
      <c r="L18" s="99"/>
      <c r="M18" s="90"/>
      <c r="N18" s="90"/>
      <c r="O18" s="90"/>
      <c r="P18" s="90"/>
      <c r="Q18" s="90"/>
      <c r="R18" s="112">
        <v>15</v>
      </c>
      <c r="S18" s="24"/>
      <c r="T18" s="24"/>
      <c r="U18" s="24"/>
      <c r="V18" s="24"/>
      <c r="W18" s="24"/>
    </row>
    <row r="19" spans="1:23" ht="15.95" customHeight="1">
      <c r="A19" s="105"/>
      <c r="B19" s="106"/>
      <c r="C19" s="113"/>
      <c r="D19" s="114"/>
      <c r="E19" s="105" t="str">
        <f t="shared" si="0"/>
        <v/>
      </c>
      <c r="F19" s="106" t="str">
        <f>'Team Hole by Hole Results'!$A$83</f>
        <v>A J Davidson</v>
      </c>
      <c r="G19" s="115">
        <f>IF('Team Hole by Hole Results'!$B$83=0,500,'Team Hole by Hole Results'!$B$83)</f>
        <v>87</v>
      </c>
      <c r="H19" s="110" t="str">
        <f>'Team Hole by Hole Results'!$A$78</f>
        <v>Culver Military Academy</v>
      </c>
      <c r="I19" s="161" t="str">
        <f>'Team Hole by Hole Results'!Y83</f>
        <v>F</v>
      </c>
      <c r="J19" s="99"/>
      <c r="K19" s="90"/>
      <c r="L19" s="99"/>
      <c r="M19" s="90"/>
      <c r="N19" s="90"/>
      <c r="O19" s="90"/>
      <c r="P19" s="90"/>
      <c r="Q19" s="90"/>
      <c r="R19" s="112">
        <v>16</v>
      </c>
      <c r="S19" s="24"/>
      <c r="T19" s="24"/>
      <c r="U19" s="24"/>
      <c r="V19" s="24"/>
      <c r="W19" s="24"/>
    </row>
    <row r="20" spans="1:23" ht="15.95" customHeight="1">
      <c r="A20" s="105"/>
      <c r="B20" s="106"/>
      <c r="C20" s="113"/>
      <c r="D20" s="114"/>
      <c r="E20" s="105" t="str">
        <f t="shared" si="0"/>
        <v/>
      </c>
      <c r="F20" s="106" t="str">
        <f>'Team Hole by Hole Results'!$A$34</f>
        <v>Nolyn Tubb</v>
      </c>
      <c r="G20" s="115">
        <f>IF('Team Hole by Hole Results'!$B$34=0,500,'Team Hole by Hole Results'!$B$34)</f>
        <v>87</v>
      </c>
      <c r="H20" s="110" t="str">
        <f>'Team Hole by Hole Results'!$A$30</f>
        <v>Maconaquah</v>
      </c>
      <c r="I20" s="161" t="str">
        <f>'Team Hole by Hole Results'!Y34</f>
        <v>F</v>
      </c>
      <c r="J20" s="99"/>
      <c r="K20" s="90"/>
      <c r="L20" s="99"/>
      <c r="M20" s="90"/>
      <c r="N20" s="90"/>
      <c r="O20" s="90"/>
      <c r="P20" s="90"/>
      <c r="Q20" s="90"/>
      <c r="R20" s="112">
        <v>17</v>
      </c>
      <c r="S20" s="24"/>
      <c r="T20" s="24"/>
      <c r="U20" s="24"/>
      <c r="V20" s="24"/>
      <c r="W20" s="24"/>
    </row>
    <row r="21" spans="1:23" ht="15.95" customHeight="1">
      <c r="A21" s="105"/>
      <c r="B21" s="106"/>
      <c r="C21" s="113"/>
      <c r="D21" s="114"/>
      <c r="E21" s="105" t="str">
        <f t="shared" ref="E21:E52" si="1">IF(G21=G20,"",R21)</f>
        <v/>
      </c>
      <c r="F21" s="106" t="str">
        <f>'Team Hole by Hole Results'!$A$69</f>
        <v>Jake Van Baalen</v>
      </c>
      <c r="G21" s="115">
        <f>IF('Team Hole by Hole Results'!$B$69=0,500,'Team Hole by Hole Results'!$B$69)</f>
        <v>87</v>
      </c>
      <c r="H21" s="110" t="str">
        <f>'Team Hole by Hole Results'!$A$66</f>
        <v>Peru</v>
      </c>
      <c r="I21" s="161" t="str">
        <f>'Team Hole by Hole Results'!Y69</f>
        <v>F</v>
      </c>
      <c r="J21" s="99"/>
      <c r="K21" s="90"/>
      <c r="L21" s="99"/>
      <c r="M21" s="90"/>
      <c r="N21" s="90"/>
      <c r="O21" s="90"/>
      <c r="P21" s="90"/>
      <c r="Q21" s="90"/>
      <c r="R21" s="112">
        <v>18</v>
      </c>
      <c r="S21" s="24"/>
      <c r="T21" s="24"/>
      <c r="U21" s="24"/>
      <c r="V21" s="24"/>
      <c r="W21" s="24"/>
    </row>
    <row r="22" spans="1:23" ht="15.95" customHeight="1">
      <c r="A22" s="105"/>
      <c r="B22" s="106"/>
      <c r="C22" s="113"/>
      <c r="D22" s="114"/>
      <c r="E22" s="105">
        <f t="shared" si="1"/>
        <v>19</v>
      </c>
      <c r="F22" s="106" t="str">
        <f>'Team Hole by Hole Results'!$A$51</f>
        <v>Matt Kiefer</v>
      </c>
      <c r="G22" s="115">
        <f>IF('Team Hole by Hole Results'!$B$51=0,500,'Team Hole by Hole Results'!$B$51)</f>
        <v>88</v>
      </c>
      <c r="H22" s="110" t="s">
        <v>79</v>
      </c>
      <c r="I22" s="161" t="str">
        <f>'Team Hole by Hole Results'!Y51</f>
        <v>F</v>
      </c>
      <c r="J22" s="99"/>
      <c r="K22" s="90"/>
      <c r="L22" s="99"/>
      <c r="M22" s="90"/>
      <c r="N22" s="90"/>
      <c r="O22" s="90"/>
      <c r="P22" s="90"/>
      <c r="Q22" s="90"/>
      <c r="R22" s="112">
        <v>19</v>
      </c>
      <c r="S22" s="24"/>
      <c r="T22" s="24"/>
      <c r="U22" s="24"/>
      <c r="V22" s="24"/>
      <c r="W22" s="24"/>
    </row>
    <row r="23" spans="1:23" ht="15.95" customHeight="1">
      <c r="A23" s="105"/>
      <c r="B23" s="106"/>
      <c r="C23" s="113"/>
      <c r="D23" s="114"/>
      <c r="E23" s="105" t="str">
        <f t="shared" si="1"/>
        <v/>
      </c>
      <c r="F23" s="106" t="str">
        <f>'Team Hole by Hole Results'!$A$70</f>
        <v>T Fred Eddy</v>
      </c>
      <c r="G23" s="115">
        <f>IF('Team Hole by Hole Results'!$B$70=0,500,'Team Hole by Hole Results'!$B$70)</f>
        <v>88</v>
      </c>
      <c r="H23" s="110" t="str">
        <f>'Team Hole by Hole Results'!$A$66</f>
        <v>Peru</v>
      </c>
      <c r="I23" s="161" t="str">
        <f>'Team Hole by Hole Results'!Y70</f>
        <v>F</v>
      </c>
      <c r="J23" s="99"/>
      <c r="K23" s="90"/>
      <c r="L23" s="99"/>
      <c r="M23" s="90"/>
      <c r="N23" s="90"/>
      <c r="O23" s="90"/>
      <c r="P23" s="90"/>
      <c r="Q23" s="90"/>
      <c r="R23" s="112">
        <v>20</v>
      </c>
      <c r="S23" s="24"/>
      <c r="T23" s="24"/>
      <c r="U23" s="24"/>
      <c r="V23" s="24"/>
      <c r="W23" s="24"/>
    </row>
    <row r="24" spans="1:23" ht="15.95" customHeight="1">
      <c r="A24" s="105"/>
      <c r="B24" s="106"/>
      <c r="C24" s="113"/>
      <c r="D24" s="114"/>
      <c r="E24" s="105" t="str">
        <f t="shared" si="1"/>
        <v/>
      </c>
      <c r="F24" s="106" t="str">
        <f>'Team Hole by Hole Results'!$A$25</f>
        <v>Noah Rushinsky</v>
      </c>
      <c r="G24" s="115">
        <f>IF('Team Hole by Hole Results'!$B$25=0,500,'Team Hole by Hole Results'!$B$25)</f>
        <v>88</v>
      </c>
      <c r="H24" s="110" t="str">
        <f>'Team Hole by Hole Results'!$A$24</f>
        <v>Caston</v>
      </c>
      <c r="I24" s="161" t="str">
        <f>'Team Hole by Hole Results'!Y25</f>
        <v>F</v>
      </c>
      <c r="J24" s="99"/>
      <c r="K24" s="90"/>
      <c r="L24" s="99"/>
      <c r="M24" s="90"/>
      <c r="N24" s="90"/>
      <c r="O24" s="90"/>
      <c r="P24" s="90"/>
      <c r="Q24" s="90"/>
      <c r="R24" s="112">
        <v>21</v>
      </c>
      <c r="S24" s="24"/>
      <c r="T24" s="24"/>
      <c r="U24" s="24"/>
      <c r="V24" s="24"/>
      <c r="W24" s="24"/>
    </row>
    <row r="25" spans="1:23" ht="15.95" customHeight="1">
      <c r="A25" s="105"/>
      <c r="B25" s="106"/>
      <c r="C25" s="113"/>
      <c r="D25" s="114"/>
      <c r="E25" s="105">
        <f t="shared" si="1"/>
        <v>22</v>
      </c>
      <c r="F25" s="106" t="str">
        <f>'Team Hole by Hole Results'!$A$20</f>
        <v>Toby Baer</v>
      </c>
      <c r="G25" s="115">
        <f>IF('Team Hole by Hole Results'!$B$20=0,500,'Team Hole by Hole Results'!$B$20)</f>
        <v>89</v>
      </c>
      <c r="H25" s="110" t="str">
        <f>'Team Hole by Hole Results'!$A$18</f>
        <v>Northfield</v>
      </c>
      <c r="I25" s="161" t="str">
        <f>'Team Hole by Hole Results'!Y20</f>
        <v>F</v>
      </c>
      <c r="J25" s="99"/>
      <c r="K25" s="90"/>
      <c r="L25" s="99"/>
      <c r="M25" s="90"/>
      <c r="N25" s="90"/>
      <c r="O25" s="90"/>
      <c r="P25" s="90"/>
      <c r="Q25" s="90"/>
      <c r="R25" s="112">
        <v>22</v>
      </c>
      <c r="S25" s="24"/>
      <c r="T25" s="24"/>
      <c r="U25" s="24"/>
      <c r="V25" s="24"/>
      <c r="W25" s="24"/>
    </row>
    <row r="26" spans="1:23" ht="15.95" customHeight="1">
      <c r="A26" s="105"/>
      <c r="B26" s="106"/>
      <c r="C26" s="113"/>
      <c r="D26" s="114"/>
      <c r="E26" s="105" t="str">
        <f t="shared" si="1"/>
        <v/>
      </c>
      <c r="F26" s="106" t="str">
        <f>'Team Hole by Hole Results'!$A$8</f>
        <v>Ben Carpenter</v>
      </c>
      <c r="G26" s="115">
        <f>IF('Team Hole by Hole Results'!$B$8=0,500,'Team Hole by Hole Results'!$B$8)</f>
        <v>89</v>
      </c>
      <c r="H26" s="110" t="str">
        <f>'Team Hole by Hole Results'!$A$6</f>
        <v>Cass</v>
      </c>
      <c r="I26" s="161" t="str">
        <f>'Team Hole by Hole Results'!Y8</f>
        <v>F</v>
      </c>
      <c r="J26" s="99"/>
      <c r="K26" s="90"/>
      <c r="L26" s="99"/>
      <c r="M26" s="90"/>
      <c r="N26" s="90"/>
      <c r="O26" s="90"/>
      <c r="P26" s="90"/>
      <c r="Q26" s="90"/>
      <c r="R26" s="112">
        <v>23</v>
      </c>
      <c r="S26" s="24"/>
      <c r="T26" s="24"/>
      <c r="U26" s="24"/>
      <c r="V26" s="24"/>
      <c r="W26" s="24"/>
    </row>
    <row r="27" spans="1:23" ht="15.95" customHeight="1" thickBot="1">
      <c r="A27" s="117"/>
      <c r="B27" s="118"/>
      <c r="C27" s="119"/>
      <c r="D27" s="120"/>
      <c r="E27" s="105" t="str">
        <f t="shared" si="1"/>
        <v/>
      </c>
      <c r="F27" s="106" t="str">
        <f>'Team Hole by Hole Results'!$A$9</f>
        <v>Conrad Emmons</v>
      </c>
      <c r="G27" s="115">
        <f>IF('Team Hole by Hole Results'!$B$9=0,500,'Team Hole by Hole Results'!$B$9)</f>
        <v>89</v>
      </c>
      <c r="H27" s="110" t="str">
        <f>'Team Hole by Hole Results'!$A$6</f>
        <v>Cass</v>
      </c>
      <c r="I27" s="161" t="str">
        <f>'Team Hole by Hole Results'!Y9</f>
        <v>F</v>
      </c>
      <c r="J27" s="99"/>
      <c r="K27" s="90"/>
      <c r="L27" s="99"/>
      <c r="M27" s="90"/>
      <c r="N27" s="90"/>
      <c r="O27" s="90"/>
      <c r="P27" s="90"/>
      <c r="Q27" s="90"/>
      <c r="R27" s="112">
        <v>24</v>
      </c>
      <c r="S27" s="24"/>
      <c r="T27" s="24"/>
      <c r="U27" s="24"/>
      <c r="V27" s="24"/>
      <c r="W27" s="24"/>
    </row>
    <row r="28" spans="1:23" ht="15.95" customHeight="1">
      <c r="A28" s="121"/>
      <c r="B28" s="121"/>
      <c r="C28" s="121"/>
      <c r="D28" s="122"/>
      <c r="E28" s="105">
        <f t="shared" si="1"/>
        <v>25</v>
      </c>
      <c r="F28" s="106" t="str">
        <f>'Team Hole by Hole Results'!$A$67</f>
        <v>Kash Bellar</v>
      </c>
      <c r="G28" s="115">
        <f>IF('Team Hole by Hole Results'!$B$67=0,500,'Team Hole by Hole Results'!$B$67)</f>
        <v>90</v>
      </c>
      <c r="H28" s="110" t="str">
        <f>'Team Hole by Hole Results'!$A$66</f>
        <v>Peru</v>
      </c>
      <c r="I28" s="161" t="str">
        <f>'Team Hole by Hole Results'!Y67</f>
        <v>F</v>
      </c>
      <c r="J28" s="99"/>
      <c r="K28" s="90"/>
      <c r="L28" s="99"/>
      <c r="M28" s="90"/>
      <c r="N28" s="90"/>
      <c r="O28" s="90"/>
      <c r="P28" s="90"/>
      <c r="Q28" s="90"/>
      <c r="R28" s="112">
        <v>25</v>
      </c>
      <c r="S28" s="24"/>
      <c r="T28" s="24"/>
      <c r="U28" s="24"/>
      <c r="V28" s="24"/>
      <c r="W28" s="24"/>
    </row>
    <row r="29" spans="1:23" ht="15.95" customHeight="1">
      <c r="A29" s="121"/>
      <c r="B29" s="121"/>
      <c r="C29" s="90"/>
      <c r="D29" s="122"/>
      <c r="E29" s="105">
        <f t="shared" si="1"/>
        <v>26</v>
      </c>
      <c r="F29" s="106" t="str">
        <f>'Team Hole by Hole Results'!$A$52</f>
        <v>Andrew Overton</v>
      </c>
      <c r="G29" s="115">
        <f>IF('Team Hole by Hole Results'!$B$52=0,500,'Team Hole by Hole Results'!$B$52)</f>
        <v>91</v>
      </c>
      <c r="H29" s="110" t="s">
        <v>79</v>
      </c>
      <c r="I29" s="161" t="str">
        <f>'Team Hole by Hole Results'!Y52</f>
        <v>F</v>
      </c>
      <c r="J29" s="99"/>
      <c r="K29" s="90"/>
      <c r="L29" s="99"/>
      <c r="M29" s="90"/>
      <c r="N29" s="90"/>
      <c r="O29" s="90"/>
      <c r="P29" s="90"/>
      <c r="Q29" s="90"/>
      <c r="R29" s="112">
        <v>26</v>
      </c>
      <c r="S29" s="24"/>
      <c r="T29" s="24"/>
      <c r="U29" s="24"/>
      <c r="V29" s="24"/>
      <c r="W29" s="24"/>
    </row>
    <row r="30" spans="1:23" ht="15.95" customHeight="1">
      <c r="A30" s="121"/>
      <c r="B30" s="121"/>
      <c r="C30" s="90"/>
      <c r="D30" s="122"/>
      <c r="E30" s="105" t="str">
        <f t="shared" si="1"/>
        <v/>
      </c>
      <c r="F30" s="106" t="str">
        <f>'Team Hole by Hole Results'!$A$7</f>
        <v>Mason Hahn</v>
      </c>
      <c r="G30" s="115">
        <f>IF('Team Hole by Hole Results'!$B$7=0,500,'Team Hole by Hole Results'!$B$7)</f>
        <v>91</v>
      </c>
      <c r="H30" s="110" t="str">
        <f>'Team Hole by Hole Results'!$A$6</f>
        <v>Cass</v>
      </c>
      <c r="I30" s="161" t="str">
        <f>'Team Hole by Hole Results'!Y7</f>
        <v>F</v>
      </c>
      <c r="J30" s="99"/>
      <c r="K30" s="90"/>
      <c r="L30" s="99"/>
      <c r="M30" s="90"/>
      <c r="N30" s="90"/>
      <c r="O30" s="90"/>
      <c r="P30" s="90"/>
      <c r="Q30" s="90"/>
      <c r="R30" s="112">
        <v>27</v>
      </c>
      <c r="S30" s="24"/>
      <c r="T30" s="24"/>
      <c r="U30" s="24"/>
      <c r="V30" s="24"/>
      <c r="W30" s="24"/>
    </row>
    <row r="31" spans="1:23" ht="15.95" customHeight="1">
      <c r="A31" s="121"/>
      <c r="B31" s="121"/>
      <c r="C31" s="90"/>
      <c r="D31" s="122"/>
      <c r="E31" s="105">
        <f t="shared" si="1"/>
        <v>28</v>
      </c>
      <c r="F31" s="106" t="str">
        <f>'Team Hole by Hole Results'!$A$75</f>
        <v>Wade Shafer</v>
      </c>
      <c r="G31" s="115">
        <f>IF('Team Hole by Hole Results'!$B$75=0,500,'Team Hole by Hole Results'!$B$75)</f>
        <v>92</v>
      </c>
      <c r="H31" s="110" t="str">
        <f>'Team Hole by Hole Results'!$A$72</f>
        <v>Rochester</v>
      </c>
      <c r="I31" s="161" t="str">
        <f>'Team Hole by Hole Results'!Y75</f>
        <v>F</v>
      </c>
      <c r="J31" s="99"/>
      <c r="K31" s="90"/>
      <c r="L31" s="99"/>
      <c r="M31" s="90"/>
      <c r="N31" s="90"/>
      <c r="O31" s="90"/>
      <c r="P31" s="90"/>
      <c r="Q31" s="90"/>
      <c r="R31" s="112">
        <v>28</v>
      </c>
      <c r="S31" s="24"/>
      <c r="T31" s="24"/>
      <c r="U31" s="24"/>
      <c r="V31" s="24"/>
      <c r="W31" s="24"/>
    </row>
    <row r="32" spans="1:23" ht="15.95" customHeight="1">
      <c r="A32" s="121"/>
      <c r="B32" s="121"/>
      <c r="C32" s="90"/>
      <c r="D32" s="122"/>
      <c r="E32" s="105" t="str">
        <f t="shared" si="1"/>
        <v/>
      </c>
      <c r="F32" s="106" t="str">
        <f>'Team Hole by Hole Results'!$A$71</f>
        <v>Trevon Crowe</v>
      </c>
      <c r="G32" s="115">
        <f>IF('Team Hole by Hole Results'!$B$71=0,500,'Team Hole by Hole Results'!$B$71)</f>
        <v>92</v>
      </c>
      <c r="H32" s="110" t="str">
        <f>'Team Hole by Hole Results'!$A$66</f>
        <v>Peru</v>
      </c>
      <c r="I32" s="161" t="str">
        <f>'Team Hole by Hole Results'!Y71</f>
        <v>F</v>
      </c>
      <c r="J32" s="99"/>
      <c r="K32" s="90"/>
      <c r="L32" s="99"/>
      <c r="M32" s="90"/>
      <c r="N32" s="90"/>
      <c r="O32" s="90"/>
      <c r="P32" s="90"/>
      <c r="Q32" s="90"/>
      <c r="R32" s="112">
        <v>29</v>
      </c>
      <c r="S32" s="24"/>
      <c r="T32" s="24"/>
      <c r="U32" s="24"/>
      <c r="V32" s="24"/>
      <c r="W32" s="24"/>
    </row>
    <row r="33" spans="1:23" ht="15.95" customHeight="1">
      <c r="A33" s="121"/>
      <c r="B33" s="121"/>
      <c r="C33" s="90"/>
      <c r="D33" s="122"/>
      <c r="E33" s="105">
        <f t="shared" si="1"/>
        <v>30</v>
      </c>
      <c r="F33" s="106" t="str">
        <f>'Team Hole by Hole Results'!$A$94</f>
        <v>Will Larkin</v>
      </c>
      <c r="G33" s="115">
        <f>IF('Team Hole by Hole Results'!$B$94=0,500,'Team Hole by Hole Results'!$B$94)</f>
        <v>93</v>
      </c>
      <c r="H33" s="110" t="str">
        <f>'Team Hole by Hole Results'!$A$90</f>
        <v>Winamac</v>
      </c>
      <c r="I33" s="161" t="str">
        <f>'Team Hole by Hole Results'!Y94</f>
        <v>F</v>
      </c>
      <c r="J33" s="99"/>
      <c r="K33" s="90"/>
      <c r="L33" s="99"/>
      <c r="M33" s="90"/>
      <c r="N33" s="90"/>
      <c r="O33" s="90"/>
      <c r="P33" s="90"/>
      <c r="Q33" s="90"/>
      <c r="R33" s="112">
        <v>30</v>
      </c>
      <c r="S33" s="24"/>
      <c r="T33" s="24"/>
      <c r="U33" s="24"/>
      <c r="V33" s="24"/>
      <c r="W33" s="24"/>
    </row>
    <row r="34" spans="1:23" ht="15.95" customHeight="1">
      <c r="A34" s="121"/>
      <c r="B34" s="121"/>
      <c r="C34" s="90"/>
      <c r="D34" s="122"/>
      <c r="E34" s="105">
        <f t="shared" si="1"/>
        <v>31</v>
      </c>
      <c r="F34" s="106" t="str">
        <f>'Team Hole by Hole Results'!$A$88</f>
        <v>Evan Ulery</v>
      </c>
      <c r="G34" s="115">
        <f>IF('Team Hole by Hole Results'!$B$88=0,500,'Team Hole by Hole Results'!$B$88)</f>
        <v>94</v>
      </c>
      <c r="H34" s="110" t="str">
        <f>'Team Hole by Hole Results'!$A$84</f>
        <v>Logansport</v>
      </c>
      <c r="I34" s="161" t="str">
        <f>'Team Hole by Hole Results'!Y88</f>
        <v>F</v>
      </c>
      <c r="J34" s="99"/>
      <c r="K34" s="90"/>
      <c r="L34" s="99"/>
      <c r="M34" s="90"/>
      <c r="N34" s="90"/>
      <c r="O34" s="90"/>
      <c r="P34" s="90"/>
      <c r="Q34" s="90"/>
      <c r="R34" s="112">
        <v>31</v>
      </c>
      <c r="S34" s="24"/>
      <c r="T34" s="24"/>
      <c r="U34" s="24"/>
      <c r="V34" s="24"/>
      <c r="W34" s="24"/>
    </row>
    <row r="35" spans="1:23" ht="15.95" customHeight="1">
      <c r="A35" s="121"/>
      <c r="B35" s="121"/>
      <c r="C35" s="90"/>
      <c r="D35" s="122"/>
      <c r="E35" s="105" t="str">
        <f t="shared" si="1"/>
        <v/>
      </c>
      <c r="F35" s="106" t="str">
        <f>'Team Hole by Hole Results'!$A$64</f>
        <v>Anthony Barnard</v>
      </c>
      <c r="G35" s="115">
        <f>IF('Team Hole by Hole Results'!$B$64=0,500,'Team Hole by Hole Results'!$B$64)</f>
        <v>94</v>
      </c>
      <c r="H35" s="110" t="str">
        <f>'Team Hole by Hole Results'!$A$60</f>
        <v>Kokomo</v>
      </c>
      <c r="I35" s="161" t="str">
        <f>'Team Hole by Hole Results'!Y64</f>
        <v>F</v>
      </c>
      <c r="J35" s="99"/>
      <c r="K35" s="90"/>
      <c r="L35" s="99"/>
      <c r="M35" s="90"/>
      <c r="N35" s="90"/>
      <c r="O35" s="90"/>
      <c r="P35" s="90"/>
      <c r="Q35" s="90"/>
      <c r="R35" s="112">
        <v>32</v>
      </c>
      <c r="S35" s="24"/>
      <c r="T35" s="24"/>
      <c r="U35" s="24"/>
      <c r="V35" s="24"/>
      <c r="W35" s="24"/>
    </row>
    <row r="36" spans="1:23" ht="15.95" customHeight="1">
      <c r="A36" s="121"/>
      <c r="B36" s="121"/>
      <c r="C36" s="90"/>
      <c r="D36" s="122"/>
      <c r="E36" s="105" t="str">
        <f t="shared" si="1"/>
        <v/>
      </c>
      <c r="F36" s="106" t="str">
        <f>'Team Hole by Hole Results'!$A$37</f>
        <v>Parker Mays</v>
      </c>
      <c r="G36" s="115">
        <f>IF('Team Hole by Hole Results'!$B$37=0,500,'Team Hole by Hole Results'!$B$37)</f>
        <v>94</v>
      </c>
      <c r="H36" s="110" t="str">
        <f>'Team Hole by Hole Results'!$A$36</f>
        <v>Southwood</v>
      </c>
      <c r="I36" s="161" t="str">
        <f>'Team Hole by Hole Results'!Y37</f>
        <v>F</v>
      </c>
      <c r="J36" s="99"/>
      <c r="K36" s="90"/>
      <c r="L36" s="99"/>
      <c r="M36" s="90"/>
      <c r="N36" s="90"/>
      <c r="O36" s="90"/>
      <c r="P36" s="90"/>
      <c r="Q36" s="90"/>
      <c r="R36" s="112">
        <v>33</v>
      </c>
      <c r="S36" s="24"/>
      <c r="T36" s="24"/>
      <c r="U36" s="24"/>
      <c r="V36" s="24"/>
      <c r="W36" s="24"/>
    </row>
    <row r="37" spans="1:23" ht="15.95" customHeight="1">
      <c r="A37" s="121"/>
      <c r="B37" s="121"/>
      <c r="C37" s="90"/>
      <c r="D37" s="122"/>
      <c r="E37" s="105">
        <f t="shared" si="1"/>
        <v>34</v>
      </c>
      <c r="F37" s="106" t="str">
        <f>'Team Hole by Hole Results'!$A$73</f>
        <v>Reece Renie</v>
      </c>
      <c r="G37" s="115">
        <f>IF('Team Hole by Hole Results'!$B$73=0,500,'Team Hole by Hole Results'!$B$73)</f>
        <v>95</v>
      </c>
      <c r="H37" s="110" t="str">
        <f>'Team Hole by Hole Results'!$A$72</f>
        <v>Rochester</v>
      </c>
      <c r="I37" s="161" t="str">
        <f>'Team Hole by Hole Results'!Y73</f>
        <v>F</v>
      </c>
      <c r="J37" s="99"/>
      <c r="K37" s="90"/>
      <c r="L37" s="99"/>
      <c r="M37" s="90"/>
      <c r="N37" s="90"/>
      <c r="O37" s="90"/>
      <c r="P37" s="90"/>
      <c r="Q37" s="90"/>
      <c r="R37" s="112">
        <v>34</v>
      </c>
      <c r="S37" s="24"/>
      <c r="T37" s="24"/>
      <c r="U37" s="24"/>
      <c r="V37" s="24"/>
      <c r="W37" s="24"/>
    </row>
    <row r="38" spans="1:23" ht="15.95" customHeight="1">
      <c r="A38" s="121"/>
      <c r="B38" s="121"/>
      <c r="C38" s="90"/>
      <c r="D38" s="122"/>
      <c r="E38" s="105" t="str">
        <f t="shared" si="1"/>
        <v/>
      </c>
      <c r="F38" s="106" t="str">
        <f>'Team Hole by Hole Results'!$A$17</f>
        <v>Daniel Shivley</v>
      </c>
      <c r="G38" s="115">
        <f>IF('Team Hole by Hole Results'!$B$17=0,500,'Team Hole by Hole Results'!$B$17)</f>
        <v>95</v>
      </c>
      <c r="H38" s="110" t="str">
        <f>'Team Hole by Hole Results'!$A$12</f>
        <v>Huntington North</v>
      </c>
      <c r="I38" s="161" t="str">
        <f>'Team Hole by Hole Results'!Y17</f>
        <v>F</v>
      </c>
      <c r="J38" s="99"/>
      <c r="K38" s="90"/>
      <c r="L38" s="99"/>
      <c r="M38" s="90"/>
      <c r="N38" s="90"/>
      <c r="O38" s="90"/>
      <c r="P38" s="90"/>
      <c r="Q38" s="90"/>
      <c r="R38" s="112">
        <v>35</v>
      </c>
      <c r="S38" s="24"/>
      <c r="T38" s="24"/>
      <c r="U38" s="24"/>
      <c r="V38" s="24"/>
      <c r="W38" s="24"/>
    </row>
    <row r="39" spans="1:23" ht="15.95" customHeight="1">
      <c r="A39" s="121"/>
      <c r="B39" s="121"/>
      <c r="C39" s="90"/>
      <c r="D39" s="122"/>
      <c r="E39" s="105">
        <f t="shared" si="1"/>
        <v>36</v>
      </c>
      <c r="F39" s="106" t="str">
        <f>'Team Hole by Hole Results'!$A$13</f>
        <v>Graham Scher</v>
      </c>
      <c r="G39" s="115">
        <f>IF('Team Hole by Hole Results'!$B$13=0,500,'Team Hole by Hole Results'!$B$13)</f>
        <v>96</v>
      </c>
      <c r="H39" s="110" t="str">
        <f>'Team Hole by Hole Results'!$A$12</f>
        <v>Huntington North</v>
      </c>
      <c r="I39" s="161" t="str">
        <f>'Team Hole by Hole Results'!Y13</f>
        <v>F</v>
      </c>
      <c r="J39" s="99"/>
      <c r="K39" s="90"/>
      <c r="L39" s="99"/>
      <c r="M39" s="90"/>
      <c r="N39" s="90"/>
      <c r="O39" s="90"/>
      <c r="P39" s="90"/>
      <c r="Q39" s="90"/>
      <c r="R39" s="112">
        <v>36</v>
      </c>
      <c r="S39" s="24"/>
      <c r="T39" s="24"/>
      <c r="U39" s="24"/>
      <c r="V39" s="24"/>
      <c r="W39" s="24"/>
    </row>
    <row r="40" spans="1:23" ht="15.95" customHeight="1">
      <c r="A40" s="121"/>
      <c r="B40" s="121"/>
      <c r="C40" s="90"/>
      <c r="D40" s="122"/>
      <c r="E40" s="105">
        <f t="shared" si="1"/>
        <v>37</v>
      </c>
      <c r="F40" s="106" t="str">
        <f>'Team Hole by Hole Results'!$A$11</f>
        <v>Brody Brooks</v>
      </c>
      <c r="G40" s="115">
        <f>IF('Team Hole by Hole Results'!$B$11=0,500,'Team Hole by Hole Results'!$B$11)</f>
        <v>97</v>
      </c>
      <c r="H40" s="110" t="str">
        <f>'Team Hole by Hole Results'!$A$6</f>
        <v>Cass</v>
      </c>
      <c r="I40" s="161" t="str">
        <f>'Team Hole by Hole Results'!Y11</f>
        <v>F</v>
      </c>
      <c r="J40" s="99"/>
      <c r="K40" s="90"/>
      <c r="L40" s="99"/>
      <c r="M40" s="90"/>
      <c r="N40" s="90"/>
      <c r="O40" s="90"/>
      <c r="P40" s="90"/>
      <c r="Q40" s="90"/>
      <c r="R40" s="112">
        <v>37</v>
      </c>
      <c r="S40" s="24"/>
      <c r="T40" s="24"/>
      <c r="U40" s="24"/>
      <c r="V40" s="24"/>
      <c r="W40" s="24"/>
    </row>
    <row r="41" spans="1:23" ht="15.95" customHeight="1">
      <c r="A41" s="121"/>
      <c r="B41" s="121"/>
      <c r="C41" s="90"/>
      <c r="D41" s="122"/>
      <c r="E41" s="105">
        <f t="shared" si="1"/>
        <v>38</v>
      </c>
      <c r="F41" s="106" t="str">
        <f>'Team Hole by Hole Results'!$A$61</f>
        <v>Jackson Richards</v>
      </c>
      <c r="G41" s="115">
        <f>IF('Team Hole by Hole Results'!$B$61=0,500,'Team Hole by Hole Results'!$B$61)</f>
        <v>98</v>
      </c>
      <c r="H41" s="110" t="str">
        <f>'Team Hole by Hole Results'!$A$60</f>
        <v>Kokomo</v>
      </c>
      <c r="I41" s="161" t="str">
        <f>'Team Hole by Hole Results'!Y61</f>
        <v>F</v>
      </c>
      <c r="J41" s="99"/>
      <c r="K41" s="90"/>
      <c r="L41" s="99"/>
      <c r="M41" s="90"/>
      <c r="N41" s="90"/>
      <c r="O41" s="90"/>
      <c r="P41" s="90"/>
      <c r="Q41" s="90"/>
      <c r="R41" s="112">
        <v>38</v>
      </c>
      <c r="S41" s="24"/>
      <c r="T41" s="24"/>
      <c r="U41" s="24"/>
      <c r="V41" s="24"/>
      <c r="W41" s="24"/>
    </row>
    <row r="42" spans="1:23" ht="15.95" customHeight="1">
      <c r="A42" s="121"/>
      <c r="B42" s="121"/>
      <c r="C42" s="90"/>
      <c r="D42" s="122"/>
      <c r="E42" s="105" t="str">
        <f t="shared" si="1"/>
        <v/>
      </c>
      <c r="F42" s="106" t="str">
        <f>'Team Hole by Hole Results'!$A$16</f>
        <v>Jack Young</v>
      </c>
      <c r="G42" s="115">
        <f>IF('Team Hole by Hole Results'!$B$16=0,500,'Team Hole by Hole Results'!$B$16)</f>
        <v>98</v>
      </c>
      <c r="H42" s="110" t="str">
        <f>'Team Hole by Hole Results'!$A$12</f>
        <v>Huntington North</v>
      </c>
      <c r="I42" s="161" t="str">
        <f>'Team Hole by Hole Results'!Y16</f>
        <v>F</v>
      </c>
      <c r="J42" s="99"/>
      <c r="K42" s="90"/>
      <c r="L42" s="99"/>
      <c r="M42" s="90"/>
      <c r="N42" s="90"/>
      <c r="O42" s="90"/>
      <c r="P42" s="90"/>
      <c r="Q42" s="90"/>
      <c r="R42" s="112">
        <v>39</v>
      </c>
      <c r="S42" s="24"/>
      <c r="T42" s="24"/>
      <c r="U42" s="24"/>
      <c r="V42" s="24"/>
      <c r="W42" s="24"/>
    </row>
    <row r="43" spans="1:23" ht="15.95" customHeight="1">
      <c r="A43" s="121"/>
      <c r="B43" s="121"/>
      <c r="C43" s="90"/>
      <c r="D43" s="122"/>
      <c r="E43" s="105">
        <f t="shared" si="1"/>
        <v>40</v>
      </c>
      <c r="F43" s="106" t="str">
        <f>'Team Hole by Hole Results'!$A$10</f>
        <v>Andy Conwell</v>
      </c>
      <c r="G43" s="115">
        <f>IF('Team Hole by Hole Results'!$B$10=0,500,'Team Hole by Hole Results'!$B$10)</f>
        <v>99</v>
      </c>
      <c r="H43" s="110" t="str">
        <f>'Team Hole by Hole Results'!$A$6</f>
        <v>Cass</v>
      </c>
      <c r="I43" s="161" t="str">
        <f>'Team Hole by Hole Results'!Y10</f>
        <v>F</v>
      </c>
      <c r="J43" s="99"/>
      <c r="K43" s="90"/>
      <c r="L43" s="99"/>
      <c r="M43" s="90"/>
      <c r="N43" s="90"/>
      <c r="O43" s="90"/>
      <c r="P43" s="90"/>
      <c r="Q43" s="90"/>
      <c r="R43" s="112">
        <v>40</v>
      </c>
      <c r="S43" s="24"/>
      <c r="T43" s="24"/>
      <c r="U43" s="24"/>
      <c r="V43" s="24"/>
      <c r="W43" s="24"/>
    </row>
    <row r="44" spans="1:23" ht="15.95" customHeight="1">
      <c r="A44" s="121"/>
      <c r="B44" s="121"/>
      <c r="C44" s="90"/>
      <c r="D44" s="122"/>
      <c r="E44" s="105" t="str">
        <f t="shared" si="1"/>
        <v/>
      </c>
      <c r="F44" s="106" t="str">
        <f>'Team Hole by Hole Results'!$A$38</f>
        <v>Carson Heath</v>
      </c>
      <c r="G44" s="115">
        <f>IF('Team Hole by Hole Results'!$B$38=0,500,'Team Hole by Hole Results'!$B$38)</f>
        <v>99</v>
      </c>
      <c r="H44" s="110" t="str">
        <f>'Team Hole by Hole Results'!$A$36</f>
        <v>Southwood</v>
      </c>
      <c r="I44" s="161" t="str">
        <f>'Team Hole by Hole Results'!Y38</f>
        <v>F</v>
      </c>
      <c r="J44" s="99"/>
      <c r="K44" s="90"/>
      <c r="L44" s="99"/>
      <c r="M44" s="90"/>
      <c r="N44" s="90"/>
      <c r="O44" s="90"/>
      <c r="P44" s="90"/>
      <c r="Q44" s="90"/>
      <c r="R44" s="112">
        <v>41</v>
      </c>
      <c r="S44" s="24"/>
      <c r="T44" s="24"/>
      <c r="U44" s="24"/>
      <c r="V44" s="24"/>
      <c r="W44" s="24"/>
    </row>
    <row r="45" spans="1:23" ht="15.95" customHeight="1">
      <c r="A45" s="121"/>
      <c r="B45" s="121"/>
      <c r="C45" s="90"/>
      <c r="D45" s="122"/>
      <c r="E45" s="105">
        <f t="shared" si="1"/>
        <v>42</v>
      </c>
      <c r="F45" s="106" t="str">
        <f>'Team Hole by Hole Results'!$A$62</f>
        <v>Joe Bailey</v>
      </c>
      <c r="G45" s="115">
        <f>IF('Team Hole by Hole Results'!$B$62=0,500,'Team Hole by Hole Results'!$B$62)</f>
        <v>100</v>
      </c>
      <c r="H45" s="110" t="str">
        <f>'Team Hole by Hole Results'!$A$60</f>
        <v>Kokomo</v>
      </c>
      <c r="I45" s="161" t="str">
        <f>'Team Hole by Hole Results'!Y62</f>
        <v>F</v>
      </c>
      <c r="J45" s="99"/>
      <c r="K45" s="90"/>
      <c r="L45" s="99"/>
      <c r="M45" s="90"/>
      <c r="N45" s="90"/>
      <c r="O45" s="90"/>
      <c r="P45" s="90"/>
      <c r="Q45" s="90"/>
      <c r="R45" s="112">
        <v>42</v>
      </c>
      <c r="S45" s="24"/>
      <c r="T45" s="24"/>
      <c r="U45" s="24"/>
      <c r="V45" s="24"/>
      <c r="W45" s="24"/>
    </row>
    <row r="46" spans="1:23" ht="15.95" customHeight="1">
      <c r="A46" s="121"/>
      <c r="B46" s="121"/>
      <c r="C46" s="90"/>
      <c r="D46" s="122"/>
      <c r="E46" s="105" t="str">
        <f t="shared" si="1"/>
        <v/>
      </c>
      <c r="F46" s="106" t="str">
        <f>'Team Hole by Hole Results'!$A$19</f>
        <v>Logan Peas</v>
      </c>
      <c r="G46" s="115">
        <f>IF('Team Hole by Hole Results'!$B$19=0,500,'Team Hole by Hole Results'!$B$19)</f>
        <v>100</v>
      </c>
      <c r="H46" s="110" t="str">
        <f>'Team Hole by Hole Results'!$A$18</f>
        <v>Northfield</v>
      </c>
      <c r="I46" s="161" t="str">
        <f>'Team Hole by Hole Results'!Y19</f>
        <v>F</v>
      </c>
      <c r="J46" s="99"/>
      <c r="K46" s="90"/>
      <c r="L46" s="99"/>
      <c r="M46" s="90"/>
      <c r="N46" s="90"/>
      <c r="O46" s="90"/>
      <c r="P46" s="90"/>
      <c r="Q46" s="90"/>
      <c r="R46" s="112">
        <v>43</v>
      </c>
      <c r="S46" s="24"/>
      <c r="T46" s="24"/>
      <c r="U46" s="24"/>
      <c r="V46" s="24"/>
      <c r="W46" s="24"/>
    </row>
    <row r="47" spans="1:23" ht="15.95" customHeight="1">
      <c r="A47" s="121"/>
      <c r="B47" s="121"/>
      <c r="C47" s="90"/>
      <c r="D47" s="122"/>
      <c r="E47" s="105" t="str">
        <f t="shared" si="1"/>
        <v/>
      </c>
      <c r="F47" s="106" t="str">
        <f>'Team Hole by Hole Results'!$A$21</f>
        <v>Ian Knoble</v>
      </c>
      <c r="G47" s="115">
        <f>IF('Team Hole by Hole Results'!$B$21=0,500,'Team Hole by Hole Results'!$B$21)</f>
        <v>100</v>
      </c>
      <c r="H47" s="110" t="str">
        <f>'Team Hole by Hole Results'!$A$18</f>
        <v>Northfield</v>
      </c>
      <c r="I47" s="161" t="str">
        <f>'Team Hole by Hole Results'!Y21</f>
        <v>F</v>
      </c>
      <c r="J47" s="99"/>
      <c r="K47" s="90"/>
      <c r="L47" s="99"/>
      <c r="M47" s="90"/>
      <c r="N47" s="90"/>
      <c r="O47" s="90"/>
      <c r="P47" s="90"/>
      <c r="Q47" s="90"/>
      <c r="R47" s="112">
        <v>44</v>
      </c>
      <c r="S47" s="24"/>
      <c r="T47" s="24"/>
      <c r="U47" s="24"/>
      <c r="V47" s="24"/>
      <c r="W47" s="24"/>
    </row>
    <row r="48" spans="1:23" ht="15.95" customHeight="1">
      <c r="A48" s="121"/>
      <c r="B48" s="121"/>
      <c r="C48" s="90"/>
      <c r="D48" s="122"/>
      <c r="E48" s="105">
        <f t="shared" si="1"/>
        <v>45</v>
      </c>
      <c r="F48" s="106" t="str">
        <f>'Team Hole by Hole Results'!$A$14</f>
        <v>Caden Brubaker</v>
      </c>
      <c r="G48" s="115">
        <f>IF('Team Hole by Hole Results'!$B$14=0,500,'Team Hole by Hole Results'!$B$14)</f>
        <v>101</v>
      </c>
      <c r="H48" s="110" t="str">
        <f>'Team Hole by Hole Results'!$A$12</f>
        <v>Huntington North</v>
      </c>
      <c r="I48" s="161" t="str">
        <f>'Team Hole by Hole Results'!Y14</f>
        <v>F</v>
      </c>
      <c r="J48" s="99"/>
      <c r="K48" s="90"/>
      <c r="L48" s="99"/>
      <c r="M48" s="90"/>
      <c r="N48" s="90"/>
      <c r="O48" s="90"/>
      <c r="P48" s="90"/>
      <c r="Q48" s="90"/>
      <c r="R48" s="112">
        <v>45</v>
      </c>
      <c r="S48" s="24"/>
      <c r="T48" s="24"/>
      <c r="U48" s="24"/>
      <c r="V48" s="24"/>
      <c r="W48" s="24"/>
    </row>
    <row r="49" spans="1:23" ht="15.95" customHeight="1">
      <c r="A49" s="121"/>
      <c r="B49" s="121"/>
      <c r="C49" s="90"/>
      <c r="D49" s="122"/>
      <c r="E49" s="105">
        <f t="shared" si="1"/>
        <v>46</v>
      </c>
      <c r="F49" s="106" t="str">
        <f>'Team Hole by Hole Results'!$A$74</f>
        <v>Andrew Dunwoody</v>
      </c>
      <c r="G49" s="115">
        <f>IF('Team Hole by Hole Results'!$B$74=0,500,'Team Hole by Hole Results'!$B$74)</f>
        <v>104</v>
      </c>
      <c r="H49" s="110" t="str">
        <f>'Team Hole by Hole Results'!$A$72</f>
        <v>Rochester</v>
      </c>
      <c r="I49" s="161" t="str">
        <f>'Team Hole by Hole Results'!Y74</f>
        <v>F</v>
      </c>
      <c r="J49" s="99"/>
      <c r="K49" s="90"/>
      <c r="L49" s="99"/>
      <c r="M49" s="90"/>
      <c r="N49" s="90"/>
      <c r="O49" s="90"/>
      <c r="P49" s="90"/>
      <c r="Q49" s="90"/>
      <c r="R49" s="112">
        <v>46</v>
      </c>
      <c r="S49" s="24"/>
      <c r="T49" s="24"/>
      <c r="U49" s="24"/>
      <c r="V49" s="24"/>
      <c r="W49" s="24"/>
    </row>
    <row r="50" spans="1:23" ht="15.95" customHeight="1">
      <c r="A50" s="121"/>
      <c r="B50" s="121"/>
      <c r="C50" s="90"/>
      <c r="D50" s="122"/>
      <c r="E50" s="105">
        <f t="shared" si="1"/>
        <v>47</v>
      </c>
      <c r="F50" s="106" t="str">
        <f>'Team Hole by Hole Results'!$A$44</f>
        <v>Carter Kistler</v>
      </c>
      <c r="G50" s="115">
        <f>IF('Team Hole by Hole Results'!$B$44=0,500,'Team Hole by Hole Results'!$B$44)</f>
        <v>105</v>
      </c>
      <c r="H50" s="110" t="str">
        <f>'Team Hole by Hole Results'!$A$42</f>
        <v>Tippecanoe Valley</v>
      </c>
      <c r="I50" s="161" t="str">
        <f>'Team Hole by Hole Results'!Y44</f>
        <v>F</v>
      </c>
      <c r="J50" s="99"/>
      <c r="K50" s="90"/>
      <c r="L50" s="99"/>
      <c r="M50" s="90"/>
      <c r="N50" s="90"/>
      <c r="O50" s="90"/>
      <c r="P50" s="90"/>
      <c r="Q50" s="90"/>
      <c r="R50" s="112">
        <v>47</v>
      </c>
      <c r="S50" s="24"/>
      <c r="T50" s="24"/>
      <c r="U50" s="24"/>
      <c r="V50" s="24"/>
      <c r="W50" s="24"/>
    </row>
    <row r="51" spans="1:23" ht="15.95" customHeight="1">
      <c r="A51" s="121"/>
      <c r="B51" s="121"/>
      <c r="C51" s="90"/>
      <c r="D51" s="122"/>
      <c r="E51" s="105">
        <f t="shared" si="1"/>
        <v>48</v>
      </c>
      <c r="F51" s="106" t="str">
        <f>'Team Hole by Hole Results'!$A$50</f>
        <v>Cayl Garland</v>
      </c>
      <c r="G51" s="115">
        <f>IF('Team Hole by Hole Results'!$B$50=0,500,'Team Hole by Hole Results'!$B$50)</f>
        <v>106</v>
      </c>
      <c r="H51" s="110" t="s">
        <v>75</v>
      </c>
      <c r="I51" s="161" t="str">
        <f>'Team Hole by Hole Results'!Y50</f>
        <v>F</v>
      </c>
      <c r="J51" s="99"/>
      <c r="K51" s="90"/>
      <c r="L51" s="99"/>
      <c r="M51" s="90"/>
      <c r="N51" s="90"/>
      <c r="O51" s="90"/>
      <c r="P51" s="90"/>
      <c r="Q51" s="90"/>
      <c r="R51" s="112">
        <v>48</v>
      </c>
      <c r="S51" s="24"/>
      <c r="T51" s="24"/>
      <c r="U51" s="24"/>
      <c r="V51" s="24"/>
      <c r="W51" s="24"/>
    </row>
    <row r="52" spans="1:23" ht="15.95" customHeight="1">
      <c r="A52" s="121"/>
      <c r="B52" s="121"/>
      <c r="C52" s="90"/>
      <c r="D52" s="122"/>
      <c r="E52" s="105" t="str">
        <f t="shared" si="1"/>
        <v/>
      </c>
      <c r="F52" s="106" t="str">
        <f>'Team Hole by Hole Results'!$A$40</f>
        <v>Ket Baldwin</v>
      </c>
      <c r="G52" s="115">
        <f>IF('Team Hole by Hole Results'!$B$40=0,500,'Team Hole by Hole Results'!$B$40)</f>
        <v>106</v>
      </c>
      <c r="H52" s="110" t="str">
        <f>'Team Hole by Hole Results'!$A$36</f>
        <v>Southwood</v>
      </c>
      <c r="I52" s="161" t="str">
        <f>'Team Hole by Hole Results'!Y40</f>
        <v>F</v>
      </c>
      <c r="J52" s="99"/>
      <c r="K52" s="90"/>
      <c r="L52" s="99"/>
      <c r="M52" s="90"/>
      <c r="N52" s="90"/>
      <c r="O52" s="90"/>
      <c r="P52" s="90"/>
      <c r="Q52" s="90"/>
      <c r="R52" s="112">
        <v>49</v>
      </c>
      <c r="S52" s="24"/>
      <c r="T52" s="24"/>
      <c r="U52" s="24"/>
      <c r="V52" s="24"/>
      <c r="W52" s="24"/>
    </row>
    <row r="53" spans="1:23" ht="15.95" customHeight="1">
      <c r="A53" s="121"/>
      <c r="B53" s="121"/>
      <c r="C53" s="90"/>
      <c r="D53" s="122"/>
      <c r="E53" s="105" t="str">
        <f t="shared" ref="E53:E76" si="2">IF(G53=G52,"",R53)</f>
        <v/>
      </c>
      <c r="F53" s="106" t="str">
        <f>'Team Hole by Hole Results'!$A$39</f>
        <v>Logan Arnold</v>
      </c>
      <c r="G53" s="115">
        <f>IF('Team Hole by Hole Results'!$B$39=0,500,'Team Hole by Hole Results'!$B$39)</f>
        <v>106</v>
      </c>
      <c r="H53" s="110" t="str">
        <f>'Team Hole by Hole Results'!$A$36</f>
        <v>Southwood</v>
      </c>
      <c r="I53" s="161" t="str">
        <f>'Team Hole by Hole Results'!Y39</f>
        <v>F</v>
      </c>
      <c r="J53" s="99"/>
      <c r="K53" s="90"/>
      <c r="L53" s="99"/>
      <c r="M53" s="90"/>
      <c r="N53" s="90"/>
      <c r="O53" s="90"/>
      <c r="P53" s="90"/>
      <c r="Q53" s="90"/>
      <c r="R53" s="112">
        <v>50</v>
      </c>
      <c r="S53" s="24"/>
      <c r="T53" s="24"/>
      <c r="U53" s="24"/>
      <c r="V53" s="24"/>
      <c r="W53" s="24"/>
    </row>
    <row r="54" spans="1:23" ht="15.95" customHeight="1">
      <c r="A54" s="121"/>
      <c r="B54" s="121"/>
      <c r="C54" s="121"/>
      <c r="D54" s="122"/>
      <c r="E54" s="105">
        <f t="shared" si="2"/>
        <v>51</v>
      </c>
      <c r="F54" s="106" t="str">
        <f>'Team Hole by Hole Results'!$A$76</f>
        <v>Jason Salyer</v>
      </c>
      <c r="G54" s="115">
        <f>IF('Team Hole by Hole Results'!$B$76=0,500,'Team Hole by Hole Results'!$B$76)</f>
        <v>107</v>
      </c>
      <c r="H54" s="110" t="str">
        <f>'Team Hole by Hole Results'!$A$72</f>
        <v>Rochester</v>
      </c>
      <c r="I54" s="161" t="str">
        <f>'Team Hole by Hole Results'!Y76</f>
        <v>F</v>
      </c>
      <c r="J54" s="99"/>
      <c r="K54" s="90"/>
      <c r="L54" s="99"/>
      <c r="M54" s="90"/>
      <c r="N54" s="90"/>
      <c r="O54" s="90"/>
      <c r="P54" s="90"/>
      <c r="Q54" s="90"/>
      <c r="R54" s="112">
        <v>51</v>
      </c>
      <c r="S54" s="24"/>
      <c r="T54" s="24"/>
      <c r="U54" s="24"/>
      <c r="V54" s="24"/>
      <c r="W54" s="24"/>
    </row>
    <row r="55" spans="1:23" ht="15.95" customHeight="1">
      <c r="A55" s="121"/>
      <c r="B55" s="121"/>
      <c r="C55" s="121"/>
      <c r="D55" s="122"/>
      <c r="E55" s="105">
        <f t="shared" si="2"/>
        <v>52</v>
      </c>
      <c r="F55" s="106" t="str">
        <f>'Team Hole by Hole Results'!$A$35</f>
        <v>Hunter Klutz</v>
      </c>
      <c r="G55" s="115">
        <f>IF('Team Hole by Hole Results'!$B$35=0,500,'Team Hole by Hole Results'!$B$35)</f>
        <v>109</v>
      </c>
      <c r="H55" s="110" t="str">
        <f>'Team Hole by Hole Results'!$A$30</f>
        <v>Maconaquah</v>
      </c>
      <c r="I55" s="161" t="str">
        <f>'Team Hole by Hole Results'!Y35</f>
        <v>F</v>
      </c>
      <c r="J55" s="99"/>
      <c r="K55" s="90"/>
      <c r="L55" s="99"/>
      <c r="M55" s="90"/>
      <c r="N55" s="90"/>
      <c r="O55" s="90"/>
      <c r="P55" s="90"/>
      <c r="Q55" s="90"/>
      <c r="R55" s="112">
        <v>52</v>
      </c>
      <c r="S55" s="24"/>
      <c r="T55" s="24"/>
      <c r="U55" s="24"/>
      <c r="V55" s="24"/>
      <c r="W55" s="24"/>
    </row>
    <row r="56" spans="1:23" ht="15.95" customHeight="1">
      <c r="A56" s="121"/>
      <c r="B56" s="121"/>
      <c r="C56" s="121"/>
      <c r="D56" s="122"/>
      <c r="E56" s="105">
        <f t="shared" si="2"/>
        <v>53</v>
      </c>
      <c r="F56" s="106" t="str">
        <f>'Team Hole by Hole Results'!$A$57</f>
        <v>Reis Sutton</v>
      </c>
      <c r="G56" s="115">
        <f>IF('Team Hole by Hole Results'!$B$57=0,500,'Team Hole by Hole Results'!$B$57)</f>
        <v>110</v>
      </c>
      <c r="H56" s="110" t="s">
        <v>74</v>
      </c>
      <c r="I56" s="161" t="str">
        <f>'Team Hole by Hole Results'!Y57</f>
        <v>F</v>
      </c>
      <c r="J56" s="99"/>
      <c r="K56" s="90"/>
      <c r="L56" s="99"/>
      <c r="M56" s="90"/>
      <c r="N56" s="90"/>
      <c r="O56" s="90"/>
      <c r="P56" s="90"/>
      <c r="Q56" s="90"/>
      <c r="R56" s="112">
        <v>53</v>
      </c>
      <c r="S56" s="24"/>
      <c r="T56" s="24"/>
      <c r="U56" s="24"/>
      <c r="V56" s="24"/>
      <c r="W56" s="24"/>
    </row>
    <row r="57" spans="1:23" ht="15.95" customHeight="1">
      <c r="A57" s="121"/>
      <c r="B57" s="121"/>
      <c r="C57" s="121"/>
      <c r="D57" s="122"/>
      <c r="E57" s="105">
        <f t="shared" si="2"/>
        <v>54</v>
      </c>
      <c r="F57" s="106" t="str">
        <f>'Team Hole by Hole Results'!$A$41</f>
        <v>Baron Hedrick</v>
      </c>
      <c r="G57" s="115">
        <f>IF('Team Hole by Hole Results'!$B$41=0,500,'Team Hole by Hole Results'!$B$41)</f>
        <v>111</v>
      </c>
      <c r="H57" s="110" t="str">
        <f>'Team Hole by Hole Results'!$A$36</f>
        <v>Southwood</v>
      </c>
      <c r="I57" s="161" t="str">
        <f>'Team Hole by Hole Results'!Y41</f>
        <v>F</v>
      </c>
      <c r="J57" s="99"/>
      <c r="K57" s="90"/>
      <c r="L57" s="99"/>
      <c r="M57" s="90"/>
      <c r="N57" s="90"/>
      <c r="O57" s="90"/>
      <c r="P57" s="90"/>
      <c r="Q57" s="90"/>
      <c r="R57" s="112">
        <v>54</v>
      </c>
      <c r="S57" s="24"/>
      <c r="T57" s="24"/>
      <c r="U57" s="24"/>
      <c r="V57" s="24"/>
      <c r="W57" s="24"/>
    </row>
    <row r="58" spans="1:23" ht="15.95" customHeight="1">
      <c r="A58" s="121"/>
      <c r="B58" s="121"/>
      <c r="C58" s="121"/>
      <c r="D58" s="122"/>
      <c r="E58" s="105" t="str">
        <f t="shared" si="2"/>
        <v/>
      </c>
      <c r="F58" s="106" t="str">
        <f>'Team Hole by Hole Results'!$A$56</f>
        <v>Logan Huggler</v>
      </c>
      <c r="G58" s="115">
        <f>IF('Team Hole by Hole Results'!$B$56=0,500,'Team Hole by Hole Results'!$B$56)</f>
        <v>111</v>
      </c>
      <c r="H58" s="110" t="s">
        <v>74</v>
      </c>
      <c r="I58" s="161" t="str">
        <f>'Team Hole by Hole Results'!Y56</f>
        <v>F</v>
      </c>
      <c r="J58" s="99"/>
      <c r="K58" s="90"/>
      <c r="L58" s="99"/>
      <c r="M58" s="90"/>
      <c r="N58" s="90"/>
      <c r="O58" s="90"/>
      <c r="P58" s="90"/>
      <c r="Q58" s="90"/>
      <c r="R58" s="112">
        <v>55</v>
      </c>
      <c r="S58" s="24"/>
      <c r="T58" s="24"/>
      <c r="U58" s="24"/>
      <c r="V58" s="24"/>
      <c r="W58" s="24"/>
    </row>
    <row r="59" spans="1:23" ht="15.95" customHeight="1">
      <c r="A59" s="121"/>
      <c r="B59" s="121"/>
      <c r="C59" s="121"/>
      <c r="D59" s="122"/>
      <c r="E59" s="105">
        <f t="shared" si="2"/>
        <v>56</v>
      </c>
      <c r="F59" s="106" t="str">
        <f>'Team Hole by Hole Results'!$A$49</f>
        <v>C J Burrous</v>
      </c>
      <c r="G59" s="115">
        <f>IF('Team Hole by Hole Results'!$B$49=0,500,'Team Hole by Hole Results'!$B$49)</f>
        <v>114</v>
      </c>
      <c r="H59" s="110" t="s">
        <v>75</v>
      </c>
      <c r="I59" s="161" t="str">
        <f>'Team Hole by Hole Results'!Y49</f>
        <v>F</v>
      </c>
      <c r="J59" s="99"/>
      <c r="K59" s="90"/>
      <c r="L59" s="99"/>
      <c r="M59" s="90"/>
      <c r="N59" s="90"/>
      <c r="O59" s="90"/>
      <c r="P59" s="90"/>
      <c r="Q59" s="90"/>
      <c r="R59" s="112">
        <v>56</v>
      </c>
      <c r="S59" s="24"/>
      <c r="T59" s="24"/>
      <c r="U59" s="24"/>
      <c r="V59" s="24"/>
      <c r="W59" s="24"/>
    </row>
    <row r="60" spans="1:23" ht="15.95" customHeight="1">
      <c r="A60" s="121"/>
      <c r="B60" s="121"/>
      <c r="C60" s="121"/>
      <c r="D60" s="122"/>
      <c r="E60" s="105" t="str">
        <f t="shared" si="2"/>
        <v/>
      </c>
      <c r="F60" s="106" t="str">
        <f>'Team Hole by Hole Results'!$A$58</f>
        <v>Carter Hettinger</v>
      </c>
      <c r="G60" s="115">
        <f>IF('Team Hole by Hole Results'!$B$58=0,500,'Team Hole by Hole Results'!$B$58)</f>
        <v>114</v>
      </c>
      <c r="H60" s="110" t="s">
        <v>74</v>
      </c>
      <c r="I60" s="161" t="str">
        <f>'Team Hole by Hole Results'!Y58</f>
        <v>F</v>
      </c>
      <c r="J60" s="99"/>
      <c r="K60" s="90"/>
      <c r="L60" s="99"/>
      <c r="M60" s="90"/>
      <c r="N60" s="90"/>
      <c r="O60" s="90"/>
      <c r="P60" s="90"/>
      <c r="Q60" s="90"/>
      <c r="R60" s="112">
        <v>57</v>
      </c>
      <c r="S60" s="24"/>
      <c r="T60" s="24"/>
      <c r="U60" s="24"/>
      <c r="V60" s="24"/>
      <c r="W60" s="24"/>
    </row>
    <row r="61" spans="1:23" ht="15.95" customHeight="1">
      <c r="A61" s="121"/>
      <c r="B61" s="121"/>
      <c r="C61" s="121"/>
      <c r="D61" s="122"/>
      <c r="E61" s="105">
        <f t="shared" si="2"/>
        <v>58</v>
      </c>
      <c r="F61" s="106" t="str">
        <f>'Team Hole by Hole Results'!$A$95</f>
        <v>Wilson Smith</v>
      </c>
      <c r="G61" s="115">
        <f>IF('Team Hole by Hole Results'!$B$95=0,500,'Team Hole by Hole Results'!$B$95)</f>
        <v>117</v>
      </c>
      <c r="H61" s="110" t="str">
        <f>'Team Hole by Hole Results'!$A$90</f>
        <v>Winamac</v>
      </c>
      <c r="I61" s="161" t="str">
        <f>'Team Hole by Hole Results'!Y95</f>
        <v>F</v>
      </c>
      <c r="J61" s="99"/>
      <c r="K61" s="90"/>
      <c r="L61" s="99"/>
      <c r="M61" s="90"/>
      <c r="N61" s="90"/>
      <c r="O61" s="90"/>
      <c r="P61" s="90"/>
      <c r="Q61" s="90"/>
      <c r="R61" s="112">
        <v>58</v>
      </c>
      <c r="S61" s="24"/>
      <c r="T61" s="24"/>
      <c r="U61" s="24"/>
      <c r="V61" s="24"/>
      <c r="W61" s="24"/>
    </row>
    <row r="62" spans="1:23" ht="15.95" customHeight="1">
      <c r="A62" s="121"/>
      <c r="B62" s="121"/>
      <c r="C62" s="121"/>
      <c r="D62" s="122"/>
      <c r="E62" s="105">
        <f t="shared" si="2"/>
        <v>59</v>
      </c>
      <c r="F62" s="106" t="str">
        <f>'Team Hole by Hole Results'!$A$77</f>
        <v>Nathan Miller</v>
      </c>
      <c r="G62" s="115">
        <f>IF('Team Hole by Hole Results'!$B$77=0,500,'Team Hole by Hole Results'!$B$77)</f>
        <v>121</v>
      </c>
      <c r="H62" s="110" t="str">
        <f>'Team Hole by Hole Results'!$A$72</f>
        <v>Rochester</v>
      </c>
      <c r="I62" s="161" t="str">
        <f>'Team Hole by Hole Results'!Y77</f>
        <v>F</v>
      </c>
      <c r="J62" s="99"/>
      <c r="K62" s="90"/>
      <c r="L62" s="99"/>
      <c r="M62" s="90"/>
      <c r="N62" s="90"/>
      <c r="O62" s="90"/>
      <c r="P62" s="90"/>
      <c r="Q62" s="90"/>
      <c r="R62" s="112">
        <v>59</v>
      </c>
      <c r="S62" s="24"/>
      <c r="T62" s="24"/>
      <c r="U62" s="24"/>
      <c r="V62" s="24"/>
      <c r="W62" s="24"/>
    </row>
    <row r="63" spans="1:23" ht="15.95" customHeight="1">
      <c r="A63" s="121"/>
      <c r="B63" s="121"/>
      <c r="C63" s="121"/>
      <c r="D63" s="122"/>
      <c r="E63" s="105">
        <f t="shared" si="2"/>
        <v>60</v>
      </c>
      <c r="F63" s="106" t="str">
        <f>'Team Hole by Hole Results'!$A$55</f>
        <v>Will Smith</v>
      </c>
      <c r="G63" s="123">
        <f>IF('Team Hole by Hole Results'!$B$55=0,500,'Team Hole by Hole Results'!$B$55)</f>
        <v>122</v>
      </c>
      <c r="H63" s="110" t="s">
        <v>73</v>
      </c>
      <c r="I63" s="161" t="str">
        <f>'Team Hole by Hole Results'!Y55</f>
        <v>F</v>
      </c>
      <c r="J63" s="99"/>
      <c r="K63" s="90"/>
      <c r="L63" s="99"/>
      <c r="M63" s="90"/>
      <c r="N63" s="90"/>
      <c r="O63" s="90"/>
      <c r="P63" s="90"/>
      <c r="Q63" s="90"/>
      <c r="R63" s="112">
        <v>60</v>
      </c>
      <c r="S63" s="24"/>
      <c r="T63" s="24"/>
      <c r="U63" s="24"/>
      <c r="V63" s="24"/>
      <c r="W63" s="24"/>
    </row>
    <row r="64" spans="1:23" ht="15.95" customHeight="1">
      <c r="A64" s="121"/>
      <c r="B64" s="121"/>
      <c r="C64" s="121"/>
      <c r="D64" s="122"/>
      <c r="E64" s="105">
        <f t="shared" si="2"/>
        <v>61</v>
      </c>
      <c r="F64" s="106" t="str">
        <f>'Team Hole by Hole Results'!$A$15</f>
        <v>Luke Eckert</v>
      </c>
      <c r="G64" s="115">
        <f>IF('Team Hole by Hole Results'!$B$15=0,500,'Team Hole by Hole Results'!$B$15)</f>
        <v>123</v>
      </c>
      <c r="H64" s="110" t="str">
        <f>'Team Hole by Hole Results'!$A$12</f>
        <v>Huntington North</v>
      </c>
      <c r="I64" s="161" t="str">
        <f>'Team Hole by Hole Results'!Y15</f>
        <v>F</v>
      </c>
      <c r="J64" s="99"/>
      <c r="K64" s="90"/>
      <c r="L64" s="99"/>
      <c r="M64" s="90"/>
      <c r="N64" s="90"/>
      <c r="O64" s="90"/>
      <c r="P64" s="90"/>
      <c r="Q64" s="90"/>
      <c r="R64" s="112">
        <v>61</v>
      </c>
      <c r="S64" s="24"/>
      <c r="T64" s="24"/>
      <c r="U64" s="24"/>
      <c r="V64" s="24"/>
      <c r="W64" s="24"/>
    </row>
    <row r="65" spans="1:23" ht="15.95" customHeight="1">
      <c r="A65" s="121"/>
      <c r="B65" s="121"/>
      <c r="C65" s="121"/>
      <c r="D65" s="122"/>
      <c r="E65" s="105" t="str">
        <f t="shared" si="2"/>
        <v/>
      </c>
      <c r="F65" s="106" t="str">
        <f>'Team Hole by Hole Results'!$A$27</f>
        <v>Domanic Hersmann</v>
      </c>
      <c r="G65" s="115">
        <f>IF('Team Hole by Hole Results'!$B$27=0,500,'Team Hole by Hole Results'!$B$27)</f>
        <v>123</v>
      </c>
      <c r="H65" s="110" t="str">
        <f>'Team Hole by Hole Results'!$A$24</f>
        <v>Caston</v>
      </c>
      <c r="I65" s="161" t="str">
        <f>'Team Hole by Hole Results'!Y27</f>
        <v>F</v>
      </c>
      <c r="J65" s="99"/>
      <c r="K65" s="90"/>
      <c r="L65" s="99"/>
      <c r="M65" s="90"/>
      <c r="N65" s="90"/>
      <c r="O65" s="90"/>
      <c r="P65" s="90"/>
      <c r="Q65" s="90"/>
      <c r="R65" s="112">
        <v>62</v>
      </c>
      <c r="S65" s="24"/>
      <c r="T65" s="24"/>
      <c r="U65" s="24"/>
      <c r="V65" s="24"/>
      <c r="W65" s="24"/>
    </row>
    <row r="66" spans="1:23" ht="15.95" customHeight="1">
      <c r="A66" s="121"/>
      <c r="B66" s="121"/>
      <c r="C66" s="121"/>
      <c r="D66" s="122"/>
      <c r="E66" s="105" t="str">
        <f t="shared" si="2"/>
        <v/>
      </c>
      <c r="F66" s="106" t="str">
        <f>'Team Hole by Hole Results'!$A$46</f>
        <v>Corey Fincher</v>
      </c>
      <c r="G66" s="115">
        <f>IF('Team Hole by Hole Results'!$B$46=0,500,'Team Hole by Hole Results'!$B$46)</f>
        <v>123</v>
      </c>
      <c r="H66" s="110" t="str">
        <f>'Team Hole by Hole Results'!$A$42</f>
        <v>Tippecanoe Valley</v>
      </c>
      <c r="I66" s="161" t="str">
        <f>'Team Hole by Hole Results'!Y46</f>
        <v>F</v>
      </c>
      <c r="J66" s="99"/>
      <c r="K66" s="90"/>
      <c r="L66" s="99"/>
      <c r="M66" s="90"/>
      <c r="N66" s="90"/>
      <c r="O66" s="90"/>
      <c r="P66" s="90"/>
      <c r="Q66" s="90"/>
      <c r="R66" s="112">
        <v>63</v>
      </c>
      <c r="S66" s="24"/>
      <c r="T66" s="24"/>
      <c r="U66" s="24"/>
      <c r="V66" s="24"/>
      <c r="W66" s="24"/>
    </row>
    <row r="67" spans="1:23" ht="15.95" customHeight="1">
      <c r="A67" s="121"/>
      <c r="B67" s="121"/>
      <c r="C67" s="121"/>
      <c r="D67" s="122"/>
      <c r="E67" s="105">
        <f t="shared" si="2"/>
        <v>64</v>
      </c>
      <c r="F67" s="106" t="str">
        <f>'Team Hole by Hole Results'!$A$63</f>
        <v>Clayton Brown</v>
      </c>
      <c r="G67" s="115">
        <f>IF('Team Hole by Hole Results'!$B$63=0,500,'Team Hole by Hole Results'!$B$63)</f>
        <v>125</v>
      </c>
      <c r="H67" s="110" t="str">
        <f>'Team Hole by Hole Results'!$A$60</f>
        <v>Kokomo</v>
      </c>
      <c r="I67" s="161" t="str">
        <f>'Team Hole by Hole Results'!Y63</f>
        <v>F</v>
      </c>
      <c r="J67" s="99"/>
      <c r="K67" s="90"/>
      <c r="L67" s="99"/>
      <c r="M67" s="90"/>
      <c r="N67" s="90"/>
      <c r="O67" s="90"/>
      <c r="P67" s="90"/>
      <c r="Q67" s="90"/>
      <c r="R67" s="112">
        <v>64</v>
      </c>
      <c r="S67" s="24"/>
      <c r="T67" s="24"/>
      <c r="U67" s="24"/>
      <c r="V67" s="24"/>
      <c r="W67" s="24"/>
    </row>
    <row r="68" spans="1:23" ht="15.95" customHeight="1">
      <c r="A68" s="121"/>
      <c r="B68" s="121"/>
      <c r="C68" s="121"/>
      <c r="D68" s="122"/>
      <c r="E68" s="105">
        <f t="shared" si="2"/>
        <v>65</v>
      </c>
      <c r="F68" s="124" t="str">
        <f>'Team Hole by Hole Results'!$A$26</f>
        <v>Keegan Doty</v>
      </c>
      <c r="G68" s="115">
        <f>IF('Team Hole by Hole Results'!$B$26=0,500,'Team Hole by Hole Results'!$B$26)</f>
        <v>129</v>
      </c>
      <c r="H68" s="110" t="str">
        <f>'Team Hole by Hole Results'!$A$24</f>
        <v>Caston</v>
      </c>
      <c r="I68" s="161" t="str">
        <f>'Team Hole by Hole Results'!Y26</f>
        <v>F</v>
      </c>
      <c r="J68" s="99"/>
      <c r="K68" s="90"/>
      <c r="L68" s="99"/>
      <c r="M68" s="90"/>
      <c r="N68" s="90"/>
      <c r="O68" s="90"/>
      <c r="P68" s="90"/>
      <c r="Q68" s="90"/>
      <c r="R68" s="112">
        <v>65</v>
      </c>
      <c r="S68" s="24"/>
      <c r="T68" s="24"/>
      <c r="U68" s="24"/>
      <c r="V68" s="24"/>
      <c r="W68" s="24"/>
    </row>
    <row r="69" spans="1:23" ht="15.95" customHeight="1">
      <c r="A69" s="121"/>
      <c r="B69" s="121"/>
      <c r="C69" s="121"/>
      <c r="D69" s="122"/>
      <c r="E69" s="105">
        <f t="shared" si="2"/>
        <v>66</v>
      </c>
      <c r="F69" s="106" t="str">
        <f>'Team Hole by Hole Results'!$A$22</f>
        <v>Quentin Dale</v>
      </c>
      <c r="G69" s="115">
        <f>IF('Team Hole by Hole Results'!$B$22=0,500,'Team Hole by Hole Results'!$B$22)</f>
        <v>134</v>
      </c>
      <c r="H69" s="110" t="str">
        <f>'Team Hole by Hole Results'!$A$18</f>
        <v>Northfield</v>
      </c>
      <c r="I69" s="161" t="str">
        <f>'Team Hole by Hole Results'!Y22</f>
        <v>F</v>
      </c>
      <c r="J69" s="99"/>
      <c r="K69" s="90"/>
      <c r="L69" s="99"/>
      <c r="M69" s="90"/>
      <c r="N69" s="90"/>
      <c r="O69" s="90"/>
      <c r="P69" s="90"/>
      <c r="Q69" s="90"/>
      <c r="R69" s="112">
        <v>66</v>
      </c>
      <c r="S69" s="24"/>
      <c r="T69" s="24"/>
      <c r="U69" s="24"/>
      <c r="V69" s="24"/>
      <c r="W69" s="24"/>
    </row>
    <row r="70" spans="1:23" ht="15.95" customHeight="1">
      <c r="A70" s="121"/>
      <c r="B70" s="121"/>
      <c r="C70" s="121"/>
      <c r="D70" s="122"/>
      <c r="E70" s="105">
        <f t="shared" si="2"/>
        <v>67</v>
      </c>
      <c r="F70" s="106" t="str">
        <f>'Team Hole by Hole Results'!$A$23</f>
        <v>Keaton Stout</v>
      </c>
      <c r="G70" s="115">
        <f>IF('Team Hole by Hole Results'!$B$23=0,500,'Team Hole by Hole Results'!$B$23)</f>
        <v>135</v>
      </c>
      <c r="H70" s="110" t="str">
        <f>'Team Hole by Hole Results'!$A$18</f>
        <v>Northfield</v>
      </c>
      <c r="I70" s="161" t="str">
        <f>'Team Hole by Hole Results'!Y23</f>
        <v>F</v>
      </c>
      <c r="J70" s="99"/>
      <c r="K70" s="90"/>
      <c r="L70" s="99"/>
      <c r="M70" s="90"/>
      <c r="N70" s="90"/>
      <c r="O70" s="90"/>
      <c r="P70" s="90"/>
      <c r="Q70" s="90"/>
      <c r="R70" s="112">
        <v>67</v>
      </c>
      <c r="S70" s="24"/>
      <c r="T70" s="24"/>
      <c r="U70" s="24"/>
      <c r="V70" s="24"/>
      <c r="W70" s="24"/>
    </row>
    <row r="71" spans="1:23" ht="15.95" customHeight="1">
      <c r="A71" s="121"/>
      <c r="B71" s="121"/>
      <c r="C71" s="121"/>
      <c r="D71" s="122"/>
      <c r="E71" s="105">
        <f t="shared" si="2"/>
        <v>68</v>
      </c>
      <c r="F71" s="106" t="str">
        <f>'Team Hole by Hole Results'!$A$65</f>
        <v>Isaiah Cardwell</v>
      </c>
      <c r="G71" s="115">
        <f>IF('Team Hole by Hole Results'!$B$65=0,500,'Team Hole by Hole Results'!$B$65)</f>
        <v>136</v>
      </c>
      <c r="H71" s="110" t="str">
        <f>'Team Hole by Hole Results'!$A$60</f>
        <v>Kokomo</v>
      </c>
      <c r="I71" s="161" t="str">
        <f>'Team Hole by Hole Results'!Y65</f>
        <v>F</v>
      </c>
      <c r="J71" s="99"/>
      <c r="K71" s="90"/>
      <c r="L71" s="99"/>
      <c r="M71" s="90"/>
      <c r="N71" s="90"/>
      <c r="O71" s="90"/>
      <c r="P71" s="90"/>
      <c r="Q71" s="90"/>
      <c r="R71" s="112">
        <v>68</v>
      </c>
      <c r="S71" s="24"/>
      <c r="T71" s="24"/>
      <c r="U71" s="24"/>
      <c r="V71" s="24"/>
      <c r="W71" s="24"/>
    </row>
    <row r="72" spans="1:23" ht="15.95" customHeight="1">
      <c r="A72" s="121"/>
      <c r="B72" s="121"/>
      <c r="C72" s="121"/>
      <c r="D72" s="122"/>
      <c r="E72" s="105">
        <f t="shared" si="2"/>
        <v>69</v>
      </c>
      <c r="F72" s="106" t="str">
        <f>'Team Hole by Hole Results'!$A$45</f>
        <v>Bryce Madeford</v>
      </c>
      <c r="G72" s="115">
        <f>IF('Team Hole by Hole Results'!$B$45=0,500,'Team Hole by Hole Results'!$B$45)</f>
        <v>138</v>
      </c>
      <c r="H72" s="110" t="str">
        <f>'Team Hole by Hole Results'!$A$42</f>
        <v>Tippecanoe Valley</v>
      </c>
      <c r="I72" s="161" t="str">
        <f>'Team Hole by Hole Results'!Y45</f>
        <v>F</v>
      </c>
      <c r="J72" s="99"/>
      <c r="K72" s="90"/>
      <c r="L72" s="99"/>
      <c r="M72" s="90"/>
      <c r="N72" s="90"/>
      <c r="O72" s="90"/>
      <c r="P72" s="90"/>
      <c r="Q72" s="90"/>
      <c r="R72" s="112">
        <v>69</v>
      </c>
      <c r="S72" s="24"/>
      <c r="T72" s="24"/>
      <c r="U72" s="24"/>
      <c r="V72" s="24"/>
      <c r="W72" s="24"/>
    </row>
    <row r="73" spans="1:23" ht="15.95" customHeight="1">
      <c r="A73" s="121"/>
      <c r="B73" s="121"/>
      <c r="C73" s="121"/>
      <c r="D73" s="122"/>
      <c r="E73" s="105">
        <f t="shared" si="2"/>
        <v>70</v>
      </c>
      <c r="F73" s="124" t="str">
        <f>'Team Hole by Hole Results'!$A$28</f>
        <v>Dean Sylvain</v>
      </c>
      <c r="G73" s="115">
        <f>IF('Team Hole by Hole Results'!$B$28=0,500,'Team Hole by Hole Results'!$B$28)</f>
        <v>140</v>
      </c>
      <c r="H73" s="110" t="str">
        <f>'Team Hole by Hole Results'!$A$24</f>
        <v>Caston</v>
      </c>
      <c r="I73" s="161" t="str">
        <f>'Team Hole by Hole Results'!Y28</f>
        <v>F</v>
      </c>
      <c r="J73" s="99"/>
      <c r="K73" s="90"/>
      <c r="L73" s="99"/>
      <c r="M73" s="90"/>
      <c r="N73" s="90"/>
      <c r="O73" s="90"/>
      <c r="P73" s="90"/>
      <c r="Q73" s="90"/>
      <c r="R73" s="112">
        <v>70</v>
      </c>
      <c r="S73" s="24"/>
      <c r="T73" s="24"/>
      <c r="U73" s="24"/>
      <c r="V73" s="24"/>
      <c r="W73" s="24"/>
    </row>
    <row r="74" spans="1:23" ht="15.95" customHeight="1">
      <c r="A74" s="121"/>
      <c r="B74" s="121"/>
      <c r="C74" s="121"/>
      <c r="D74" s="122"/>
      <c r="E74" s="105" t="str">
        <f t="shared" si="2"/>
        <v/>
      </c>
      <c r="F74" s="106" t="str">
        <f>'Team Hole by Hole Results'!$A$47</f>
        <v>Billy Gillman</v>
      </c>
      <c r="G74" s="115">
        <f>IF('Team Hole by Hole Results'!$B$47=0,500,'Team Hole by Hole Results'!$B$47)</f>
        <v>140</v>
      </c>
      <c r="H74" s="110" t="str">
        <f>'Team Hole by Hole Results'!$A$42</f>
        <v>Tippecanoe Valley</v>
      </c>
      <c r="I74" s="161" t="str">
        <f>'Team Hole by Hole Results'!Y47</f>
        <v>F</v>
      </c>
      <c r="J74" s="99"/>
      <c r="K74" s="90"/>
      <c r="L74" s="99"/>
      <c r="M74" s="90"/>
      <c r="N74" s="90"/>
      <c r="O74" s="90"/>
      <c r="P74" s="90"/>
      <c r="Q74" s="90"/>
      <c r="R74" s="112">
        <v>71</v>
      </c>
      <c r="S74" s="24"/>
      <c r="T74" s="24"/>
      <c r="U74" s="24"/>
      <c r="V74" s="24"/>
      <c r="W74" s="24"/>
    </row>
    <row r="75" spans="1:23" ht="15.95" customHeight="1">
      <c r="A75" s="121"/>
      <c r="B75" s="121"/>
      <c r="C75" s="121"/>
      <c r="D75" s="122"/>
      <c r="E75" s="105">
        <f t="shared" si="2"/>
        <v>72</v>
      </c>
      <c r="F75" s="106" t="s">
        <v>98</v>
      </c>
      <c r="G75" s="115" t="s">
        <v>160</v>
      </c>
      <c r="H75" s="110" t="str">
        <f>'Team Hole by Hole Results'!$A$30</f>
        <v>Maconaquah</v>
      </c>
      <c r="I75" s="161">
        <f>'Team Hole by Hole Results'!Y33</f>
        <v>0</v>
      </c>
      <c r="J75" s="99"/>
      <c r="K75" s="90"/>
      <c r="L75" s="99"/>
      <c r="M75" s="90"/>
      <c r="N75" s="90"/>
      <c r="O75" s="90"/>
      <c r="P75" s="90"/>
      <c r="Q75" s="90"/>
      <c r="R75" s="112">
        <v>72</v>
      </c>
      <c r="S75" s="24"/>
      <c r="T75" s="24"/>
      <c r="U75" s="24"/>
      <c r="V75" s="24"/>
      <c r="W75" s="24"/>
    </row>
    <row r="76" spans="1:23" ht="15.95" customHeight="1">
      <c r="A76" s="121"/>
      <c r="B76" s="121"/>
      <c r="C76" s="121"/>
      <c r="D76" s="122"/>
      <c r="E76" s="105"/>
      <c r="F76" s="106"/>
      <c r="G76" s="115"/>
      <c r="H76" s="110"/>
      <c r="I76" s="161"/>
      <c r="J76" s="99"/>
      <c r="K76" s="90"/>
      <c r="L76" s="99"/>
      <c r="M76" s="90"/>
      <c r="N76" s="90"/>
      <c r="O76" s="90"/>
      <c r="P76" s="90"/>
      <c r="Q76" s="90"/>
      <c r="R76" s="112">
        <v>73</v>
      </c>
      <c r="S76" s="24"/>
      <c r="T76" s="24"/>
      <c r="U76" s="24"/>
      <c r="V76" s="24"/>
      <c r="W76" s="24"/>
    </row>
    <row r="77" spans="1:23" ht="15.95" customHeight="1">
      <c r="A77" s="121"/>
      <c r="B77" s="121"/>
      <c r="C77" s="121"/>
      <c r="D77" s="122"/>
      <c r="E77" s="105"/>
      <c r="F77" s="106"/>
      <c r="G77" s="115"/>
      <c r="H77" s="110"/>
      <c r="I77" s="161"/>
      <c r="J77" s="99"/>
      <c r="K77" s="90"/>
      <c r="L77" s="99"/>
      <c r="M77" s="90"/>
      <c r="N77" s="90"/>
      <c r="O77" s="90"/>
      <c r="P77" s="90"/>
      <c r="Q77" s="90"/>
      <c r="R77" s="112">
        <v>74</v>
      </c>
      <c r="S77" s="24"/>
      <c r="T77" s="24"/>
      <c r="U77" s="24"/>
      <c r="V77" s="24"/>
      <c r="W77" s="24"/>
    </row>
    <row r="78" spans="1:23" ht="15.95" customHeight="1">
      <c r="A78" s="121"/>
      <c r="B78" s="121"/>
      <c r="C78" s="121"/>
      <c r="D78" s="122"/>
      <c r="E78" s="105"/>
      <c r="F78" s="124"/>
      <c r="G78" s="115"/>
      <c r="H78" s="110"/>
      <c r="I78" s="161"/>
      <c r="J78" s="99"/>
      <c r="K78" s="90"/>
      <c r="L78" s="99"/>
      <c r="M78" s="90"/>
      <c r="N78" s="90"/>
      <c r="O78" s="90"/>
      <c r="P78" s="90"/>
      <c r="Q78" s="90"/>
      <c r="R78" s="112">
        <v>75</v>
      </c>
      <c r="S78" s="24"/>
      <c r="T78" s="24"/>
      <c r="U78" s="24"/>
      <c r="V78" s="24"/>
      <c r="W78" s="24"/>
    </row>
    <row r="79" spans="1:23" ht="15.95" customHeight="1">
      <c r="A79" s="121"/>
      <c r="B79" s="121"/>
      <c r="C79" s="121"/>
      <c r="D79" s="122"/>
      <c r="E79" s="105"/>
      <c r="F79" s="106"/>
      <c r="G79" s="115"/>
      <c r="H79" s="110"/>
      <c r="I79" s="161"/>
      <c r="J79" s="99"/>
      <c r="K79" s="90"/>
      <c r="L79" s="99"/>
      <c r="M79" s="90"/>
      <c r="N79" s="90"/>
      <c r="O79" s="90"/>
      <c r="P79" s="90"/>
      <c r="Q79" s="90"/>
      <c r="R79" s="112">
        <v>76</v>
      </c>
      <c r="S79" s="24"/>
      <c r="T79" s="24"/>
      <c r="U79" s="24"/>
      <c r="V79" s="24"/>
      <c r="W79" s="24"/>
    </row>
    <row r="80" spans="1:23" ht="15.95" customHeight="1">
      <c r="A80" s="121"/>
      <c r="B80" s="121"/>
      <c r="C80" s="121"/>
      <c r="D80" s="122"/>
      <c r="E80" s="105"/>
      <c r="F80" s="106"/>
      <c r="G80" s="115"/>
      <c r="H80" s="110"/>
      <c r="I80" s="161"/>
      <c r="J80" s="99"/>
      <c r="K80" s="90"/>
      <c r="L80" s="99"/>
      <c r="M80" s="90"/>
      <c r="N80" s="90"/>
      <c r="O80" s="90"/>
      <c r="P80" s="90"/>
      <c r="Q80" s="90"/>
      <c r="R80" s="112">
        <v>77</v>
      </c>
      <c r="S80" s="24"/>
      <c r="T80" s="24"/>
      <c r="U80" s="24"/>
      <c r="V80" s="24"/>
      <c r="W80" s="24"/>
    </row>
    <row r="81" spans="1:23" ht="15.95" customHeight="1">
      <c r="A81" s="121"/>
      <c r="B81" s="121"/>
      <c r="C81" s="121"/>
      <c r="D81" s="122"/>
      <c r="E81" s="105"/>
      <c r="F81" s="106"/>
      <c r="G81" s="115"/>
      <c r="H81" s="110"/>
      <c r="I81" s="161"/>
      <c r="J81" s="99"/>
      <c r="K81" s="90"/>
      <c r="L81" s="99"/>
      <c r="M81" s="90"/>
      <c r="N81" s="90"/>
      <c r="O81" s="90"/>
      <c r="P81" s="90"/>
      <c r="Q81" s="90"/>
      <c r="R81" s="112">
        <v>78</v>
      </c>
      <c r="S81" s="24"/>
      <c r="T81" s="24"/>
      <c r="U81" s="24"/>
      <c r="V81" s="24"/>
      <c r="W81" s="24"/>
    </row>
    <row r="82" spans="1:23" ht="15.95" customHeight="1">
      <c r="A82" s="121"/>
      <c r="B82" s="121"/>
      <c r="C82" s="121"/>
      <c r="D82" s="122"/>
      <c r="E82" s="105"/>
      <c r="F82" s="106"/>
      <c r="G82" s="115"/>
      <c r="H82" s="110"/>
      <c r="I82" s="161"/>
      <c r="J82" s="99"/>
      <c r="K82" s="90"/>
      <c r="L82" s="99"/>
      <c r="M82" s="90"/>
      <c r="N82" s="90"/>
      <c r="O82" s="90"/>
      <c r="P82" s="90"/>
      <c r="Q82" s="90"/>
      <c r="R82" s="112">
        <v>79</v>
      </c>
      <c r="S82" s="24"/>
      <c r="T82" s="24"/>
      <c r="U82" s="24"/>
      <c r="V82" s="24"/>
      <c r="W82" s="24"/>
    </row>
    <row r="83" spans="1:23" ht="15.95" customHeight="1">
      <c r="A83" s="121"/>
      <c r="B83" s="121"/>
      <c r="C83" s="121"/>
      <c r="D83" s="122"/>
      <c r="E83" s="105"/>
      <c r="F83" s="124"/>
      <c r="G83" s="115"/>
      <c r="H83" s="110"/>
      <c r="I83" s="161"/>
      <c r="J83" s="99"/>
      <c r="K83" s="90"/>
      <c r="L83" s="99"/>
      <c r="M83" s="90"/>
      <c r="N83" s="90"/>
      <c r="O83" s="90"/>
      <c r="P83" s="90"/>
      <c r="Q83" s="90"/>
      <c r="R83" s="112">
        <v>80</v>
      </c>
      <c r="S83" s="24"/>
      <c r="T83" s="24"/>
      <c r="U83" s="24"/>
      <c r="V83" s="24"/>
      <c r="W83" s="24"/>
    </row>
    <row r="84" spans="1:23" ht="15.95" customHeight="1">
      <c r="A84" s="121"/>
      <c r="B84" s="121"/>
      <c r="C84" s="121"/>
      <c r="D84" s="122"/>
      <c r="E84" s="105"/>
      <c r="F84" s="106"/>
      <c r="G84" s="115"/>
      <c r="H84" s="110"/>
      <c r="I84" s="161"/>
      <c r="J84" s="99"/>
      <c r="K84" s="90"/>
      <c r="L84" s="99"/>
      <c r="M84" s="90"/>
      <c r="N84" s="90"/>
      <c r="O84" s="90"/>
      <c r="P84" s="90"/>
      <c r="Q84" s="90"/>
      <c r="R84" s="112">
        <v>81</v>
      </c>
      <c r="S84" s="24"/>
      <c r="T84" s="24"/>
      <c r="U84" s="24"/>
      <c r="V84" s="24"/>
      <c r="W84" s="24"/>
    </row>
    <row r="85" spans="1:23" ht="15.95" customHeight="1">
      <c r="A85" s="121"/>
      <c r="B85" s="121"/>
      <c r="C85" s="121"/>
      <c r="D85" s="122"/>
      <c r="E85" s="105"/>
      <c r="F85" s="106"/>
      <c r="G85" s="115"/>
      <c r="H85" s="110"/>
      <c r="I85" s="161"/>
      <c r="J85" s="99"/>
      <c r="K85" s="90"/>
      <c r="L85" s="99"/>
      <c r="M85" s="90"/>
      <c r="N85" s="90"/>
      <c r="O85" s="90"/>
      <c r="P85" s="90"/>
      <c r="Q85" s="90"/>
      <c r="R85" s="112">
        <v>82</v>
      </c>
      <c r="S85" s="24"/>
      <c r="T85" s="24"/>
      <c r="U85" s="24"/>
      <c r="V85" s="24"/>
      <c r="W85" s="24"/>
    </row>
    <row r="86" spans="1:23" ht="15.95" customHeight="1">
      <c r="A86" s="121"/>
      <c r="B86" s="121"/>
      <c r="C86" s="121"/>
      <c r="D86" s="122"/>
      <c r="E86" s="105"/>
      <c r="F86" s="106"/>
      <c r="G86" s="115"/>
      <c r="H86" s="110"/>
      <c r="I86" s="161"/>
      <c r="J86" s="99"/>
      <c r="K86" s="90"/>
      <c r="L86" s="99"/>
      <c r="M86" s="90"/>
      <c r="N86" s="90"/>
      <c r="O86" s="90"/>
      <c r="P86" s="90"/>
      <c r="Q86" s="90"/>
      <c r="R86" s="112">
        <v>83</v>
      </c>
      <c r="S86" s="24"/>
      <c r="T86" s="24"/>
      <c r="U86" s="24"/>
      <c r="V86" s="24"/>
      <c r="W86" s="24"/>
    </row>
    <row r="87" spans="1:23" ht="15.95" customHeight="1">
      <c r="A87" s="121"/>
      <c r="B87" s="121"/>
      <c r="C87" s="121"/>
      <c r="D87" s="122"/>
      <c r="E87" s="105"/>
      <c r="F87" s="106"/>
      <c r="G87" s="115"/>
      <c r="H87" s="110"/>
      <c r="I87" s="161"/>
      <c r="J87" s="99"/>
      <c r="K87" s="90"/>
      <c r="L87" s="99"/>
      <c r="M87" s="90"/>
      <c r="N87" s="90"/>
      <c r="O87" s="90"/>
      <c r="P87" s="90"/>
      <c r="Q87" s="90"/>
      <c r="R87" s="112">
        <v>84</v>
      </c>
      <c r="S87" s="24"/>
      <c r="T87" s="24"/>
      <c r="U87" s="24"/>
      <c r="V87" s="24"/>
      <c r="W87" s="24"/>
    </row>
    <row r="88" spans="1:23" ht="15.95" customHeight="1">
      <c r="A88" s="121"/>
      <c r="B88" s="121"/>
      <c r="C88" s="121"/>
      <c r="D88" s="122"/>
      <c r="E88" s="105"/>
      <c r="F88" s="124"/>
      <c r="G88" s="115"/>
      <c r="H88" s="110"/>
      <c r="I88" s="161"/>
      <c r="J88" s="99"/>
      <c r="K88" s="90"/>
      <c r="L88" s="99"/>
      <c r="M88" s="90"/>
      <c r="N88" s="90"/>
      <c r="O88" s="90"/>
      <c r="P88" s="90"/>
      <c r="Q88" s="90"/>
      <c r="R88" s="112">
        <v>85</v>
      </c>
      <c r="S88" s="24"/>
      <c r="T88" s="24"/>
      <c r="U88" s="24"/>
      <c r="V88" s="24"/>
      <c r="W88" s="24"/>
    </row>
    <row r="89" spans="1:23" ht="15.95" customHeight="1">
      <c r="A89" s="121"/>
      <c r="B89" s="121"/>
      <c r="C89" s="121"/>
      <c r="D89" s="122"/>
      <c r="E89" s="105"/>
      <c r="F89" s="106"/>
      <c r="G89" s="115"/>
      <c r="H89" s="110"/>
      <c r="I89" s="161"/>
      <c r="J89" s="99"/>
      <c r="K89" s="90"/>
      <c r="L89" s="99"/>
      <c r="M89" s="90"/>
      <c r="N89" s="90"/>
      <c r="O89" s="90"/>
      <c r="P89" s="90"/>
      <c r="Q89" s="90"/>
      <c r="R89" s="112">
        <v>86</v>
      </c>
      <c r="S89" s="24"/>
      <c r="T89" s="24"/>
      <c r="U89" s="24"/>
      <c r="V89" s="24"/>
      <c r="W89" s="24"/>
    </row>
    <row r="90" spans="1:23" ht="15.95" customHeight="1">
      <c r="A90" s="121"/>
      <c r="B90" s="121"/>
      <c r="C90" s="121"/>
      <c r="D90" s="122"/>
      <c r="E90" s="105"/>
      <c r="F90" s="106"/>
      <c r="G90" s="115"/>
      <c r="H90" s="110"/>
      <c r="I90" s="161"/>
      <c r="J90" s="99"/>
      <c r="K90" s="90"/>
      <c r="L90" s="99"/>
      <c r="M90" s="90"/>
      <c r="N90" s="90"/>
      <c r="O90" s="90"/>
      <c r="P90" s="90"/>
      <c r="Q90" s="90"/>
      <c r="R90" s="112">
        <v>87</v>
      </c>
      <c r="S90" s="24"/>
      <c r="T90" s="24"/>
      <c r="U90" s="24"/>
      <c r="V90" s="24"/>
      <c r="W90" s="24"/>
    </row>
    <row r="91" spans="1:23" ht="15.95" customHeight="1">
      <c r="A91" s="121"/>
      <c r="B91" s="121"/>
      <c r="C91" s="121"/>
      <c r="D91" s="122"/>
      <c r="E91" s="105"/>
      <c r="F91" s="106"/>
      <c r="G91" s="115"/>
      <c r="H91" s="110"/>
      <c r="I91" s="161"/>
      <c r="J91" s="99"/>
      <c r="K91" s="90"/>
      <c r="L91" s="99"/>
      <c r="M91" s="90"/>
      <c r="N91" s="90"/>
      <c r="O91" s="90"/>
      <c r="P91" s="90"/>
      <c r="Q91" s="90"/>
      <c r="R91" s="112">
        <v>88</v>
      </c>
      <c r="S91" s="24"/>
      <c r="T91" s="24"/>
      <c r="U91" s="24"/>
      <c r="V91" s="24"/>
      <c r="W91" s="24"/>
    </row>
    <row r="92" spans="1:23" ht="15.95" customHeight="1">
      <c r="A92" s="121"/>
      <c r="B92" s="121"/>
      <c r="C92" s="121"/>
      <c r="D92" s="122"/>
      <c r="E92" s="105"/>
      <c r="F92" s="106"/>
      <c r="G92" s="115"/>
      <c r="H92" s="110"/>
      <c r="I92" s="161"/>
      <c r="J92" s="99"/>
      <c r="K92" s="90"/>
      <c r="L92" s="99"/>
      <c r="M92" s="90"/>
      <c r="N92" s="90"/>
      <c r="O92" s="90"/>
      <c r="P92" s="90"/>
      <c r="Q92" s="90"/>
      <c r="R92" s="112">
        <v>89</v>
      </c>
      <c r="S92" s="24"/>
      <c r="T92" s="24"/>
      <c r="U92" s="24"/>
      <c r="V92" s="24"/>
      <c r="W92" s="24"/>
    </row>
    <row r="93" spans="1:23" ht="15.95" customHeight="1">
      <c r="A93" s="121"/>
      <c r="B93" s="121"/>
      <c r="C93" s="121"/>
      <c r="D93" s="122"/>
      <c r="E93" s="105"/>
      <c r="F93" s="124"/>
      <c r="G93" s="115"/>
      <c r="H93" s="110"/>
      <c r="I93" s="161"/>
      <c r="J93" s="99"/>
      <c r="K93" s="90"/>
      <c r="L93" s="99"/>
      <c r="M93" s="90"/>
      <c r="N93" s="90"/>
      <c r="O93" s="90"/>
      <c r="P93" s="90"/>
      <c r="Q93" s="90"/>
      <c r="R93" s="112">
        <v>90</v>
      </c>
      <c r="S93" s="24"/>
      <c r="T93" s="24"/>
      <c r="U93" s="24"/>
      <c r="V93" s="24"/>
      <c r="W93" s="24"/>
    </row>
    <row r="94" spans="1:23" ht="15.95" customHeight="1">
      <c r="A94" s="121"/>
      <c r="B94" s="121"/>
      <c r="C94" s="121"/>
      <c r="D94" s="122"/>
      <c r="E94" s="105"/>
      <c r="F94" s="106"/>
      <c r="G94" s="115"/>
      <c r="H94" s="110"/>
      <c r="I94" s="161"/>
      <c r="J94" s="99"/>
      <c r="K94" s="90"/>
      <c r="L94" s="99"/>
      <c r="M94" s="90"/>
      <c r="N94" s="90"/>
      <c r="O94" s="90"/>
      <c r="P94" s="90"/>
      <c r="Q94" s="90"/>
      <c r="R94" s="112">
        <v>91</v>
      </c>
      <c r="S94" s="24"/>
      <c r="T94" s="24"/>
      <c r="U94" s="24"/>
      <c r="V94" s="24"/>
      <c r="W94" s="24"/>
    </row>
    <row r="95" spans="1:23" ht="15.95" customHeight="1">
      <c r="A95" s="121"/>
      <c r="B95" s="121"/>
      <c r="C95" s="121"/>
      <c r="D95" s="122"/>
      <c r="E95" s="105"/>
      <c r="F95" s="106"/>
      <c r="G95" s="115"/>
      <c r="H95" s="110"/>
      <c r="I95" s="161"/>
      <c r="J95" s="99"/>
      <c r="K95" s="90"/>
      <c r="L95" s="99"/>
      <c r="M95" s="90"/>
      <c r="N95" s="90"/>
      <c r="O95" s="90"/>
      <c r="P95" s="90"/>
      <c r="Q95" s="90"/>
      <c r="R95" s="112">
        <v>92</v>
      </c>
      <c r="S95" s="24"/>
      <c r="T95" s="24"/>
      <c r="U95" s="24"/>
      <c r="V95" s="24"/>
      <c r="W95" s="24"/>
    </row>
    <row r="96" spans="1:23" ht="15.95" customHeight="1">
      <c r="A96" s="121"/>
      <c r="B96" s="121"/>
      <c r="C96" s="121"/>
      <c r="D96" s="122"/>
      <c r="E96" s="105"/>
      <c r="F96" s="106"/>
      <c r="G96" s="115"/>
      <c r="H96" s="110"/>
      <c r="I96" s="161"/>
      <c r="J96" s="99"/>
      <c r="K96" s="90"/>
      <c r="L96" s="99"/>
      <c r="M96" s="90"/>
      <c r="N96" s="90"/>
      <c r="O96" s="90"/>
      <c r="P96" s="90"/>
      <c r="Q96" s="90"/>
      <c r="R96" s="112">
        <v>93</v>
      </c>
      <c r="S96" s="24"/>
      <c r="T96" s="24"/>
      <c r="U96" s="24"/>
      <c r="V96" s="24"/>
      <c r="W96" s="24"/>
    </row>
    <row r="97" spans="1:23" ht="15.95" customHeight="1">
      <c r="A97" s="121"/>
      <c r="B97" s="121"/>
      <c r="C97" s="121"/>
      <c r="D97" s="122"/>
      <c r="E97" s="105"/>
      <c r="F97" s="106"/>
      <c r="G97" s="115"/>
      <c r="H97" s="110"/>
      <c r="I97" s="161"/>
      <c r="J97" s="99"/>
      <c r="K97" s="90"/>
      <c r="L97" s="99"/>
      <c r="M97" s="90"/>
      <c r="N97" s="90"/>
      <c r="O97" s="90"/>
      <c r="P97" s="90"/>
      <c r="Q97" s="90"/>
      <c r="R97" s="112">
        <v>94</v>
      </c>
      <c r="S97" s="24"/>
      <c r="T97" s="24"/>
      <c r="U97" s="24"/>
      <c r="V97" s="24"/>
      <c r="W97" s="24"/>
    </row>
    <row r="98" spans="1:23" ht="15.95" customHeight="1">
      <c r="A98" s="121"/>
      <c r="B98" s="121"/>
      <c r="C98" s="121"/>
      <c r="D98" s="122"/>
      <c r="E98" s="105"/>
      <c r="F98" s="124"/>
      <c r="G98" s="115"/>
      <c r="H98" s="110"/>
      <c r="I98" s="161"/>
      <c r="J98" s="99"/>
      <c r="K98" s="90"/>
      <c r="L98" s="99"/>
      <c r="M98" s="90"/>
      <c r="N98" s="90"/>
      <c r="O98" s="90"/>
      <c r="P98" s="90"/>
      <c r="Q98" s="90"/>
      <c r="R98" s="112">
        <v>95</v>
      </c>
      <c r="S98" s="24"/>
      <c r="T98" s="24"/>
      <c r="U98" s="24"/>
      <c r="V98" s="24"/>
      <c r="W98" s="24"/>
    </row>
    <row r="99" spans="1:23" ht="15.95" customHeight="1">
      <c r="A99" s="121"/>
      <c r="B99" s="121"/>
      <c r="C99" s="121"/>
      <c r="D99" s="122"/>
      <c r="E99" s="105"/>
      <c r="F99" s="106"/>
      <c r="G99" s="115"/>
      <c r="H99" s="110"/>
      <c r="I99" s="161"/>
      <c r="J99" s="99"/>
      <c r="K99" s="90"/>
      <c r="L99" s="99"/>
      <c r="M99" s="90"/>
      <c r="N99" s="90"/>
      <c r="O99" s="90"/>
      <c r="P99" s="90"/>
      <c r="Q99" s="90"/>
      <c r="R99" s="112">
        <v>96</v>
      </c>
      <c r="S99" s="24"/>
      <c r="T99" s="24"/>
      <c r="U99" s="24"/>
      <c r="V99" s="24"/>
      <c r="W99" s="24"/>
    </row>
    <row r="100" spans="1:23" ht="15.95" customHeight="1">
      <c r="A100" s="121"/>
      <c r="B100" s="121"/>
      <c r="C100" s="121"/>
      <c r="D100" s="122"/>
      <c r="E100" s="105"/>
      <c r="F100" s="106"/>
      <c r="G100" s="115"/>
      <c r="H100" s="110"/>
      <c r="I100" s="161"/>
      <c r="J100" s="99"/>
      <c r="K100" s="90"/>
      <c r="L100" s="99"/>
      <c r="M100" s="90"/>
      <c r="N100" s="90"/>
      <c r="O100" s="90"/>
      <c r="P100" s="90"/>
      <c r="Q100" s="90"/>
      <c r="R100" s="112">
        <v>97</v>
      </c>
      <c r="S100" s="24"/>
      <c r="T100" s="24"/>
      <c r="U100" s="24"/>
      <c r="V100" s="24"/>
      <c r="W100" s="24"/>
    </row>
    <row r="101" spans="1:23" ht="15.95" customHeight="1">
      <c r="A101" s="121"/>
      <c r="B101" s="121"/>
      <c r="C101" s="121"/>
      <c r="D101" s="122"/>
      <c r="E101" s="105"/>
      <c r="F101" s="106"/>
      <c r="G101" s="115"/>
      <c r="H101" s="110"/>
      <c r="I101" s="161"/>
      <c r="J101" s="99"/>
      <c r="K101" s="90"/>
      <c r="L101" s="99"/>
      <c r="M101" s="90"/>
      <c r="N101" s="90"/>
      <c r="O101" s="90"/>
      <c r="P101" s="90"/>
      <c r="Q101" s="90"/>
      <c r="R101" s="112">
        <v>98</v>
      </c>
      <c r="S101" s="24"/>
      <c r="T101" s="24"/>
      <c r="U101" s="24"/>
      <c r="V101" s="24"/>
      <c r="W101" s="24"/>
    </row>
    <row r="102" spans="1:23" ht="15.95" customHeight="1">
      <c r="A102" s="121"/>
      <c r="B102" s="121"/>
      <c r="C102" s="121"/>
      <c r="D102" s="122"/>
      <c r="E102" s="105"/>
      <c r="F102" s="106"/>
      <c r="G102" s="115"/>
      <c r="H102" s="110"/>
      <c r="I102" s="161"/>
      <c r="J102" s="99"/>
      <c r="K102" s="90"/>
      <c r="L102" s="99"/>
      <c r="M102" s="90"/>
      <c r="N102" s="90"/>
      <c r="O102" s="90"/>
      <c r="P102" s="90"/>
      <c r="Q102" s="90"/>
      <c r="R102" s="112">
        <v>99</v>
      </c>
      <c r="S102" s="24"/>
      <c r="T102" s="24"/>
      <c r="U102" s="24"/>
      <c r="V102" s="24"/>
      <c r="W102" s="24"/>
    </row>
    <row r="103" spans="1:23" ht="15.95" customHeight="1">
      <c r="A103" s="121"/>
      <c r="B103" s="121"/>
      <c r="C103" s="121"/>
      <c r="D103" s="122"/>
      <c r="E103" s="105"/>
      <c r="F103" s="124"/>
      <c r="G103" s="115"/>
      <c r="H103" s="110"/>
      <c r="I103" s="161"/>
      <c r="J103" s="99"/>
      <c r="K103" s="90"/>
      <c r="L103" s="99"/>
      <c r="M103" s="90"/>
      <c r="N103" s="90"/>
      <c r="O103" s="90"/>
      <c r="P103" s="90"/>
      <c r="Q103" s="90"/>
      <c r="R103" s="112">
        <v>100</v>
      </c>
      <c r="S103" s="24"/>
      <c r="T103" s="24"/>
      <c r="U103" s="24"/>
      <c r="V103" s="24"/>
      <c r="W103" s="24"/>
    </row>
    <row r="104" spans="1:23" ht="15.95" customHeight="1">
      <c r="A104" s="121"/>
      <c r="B104" s="121"/>
      <c r="C104" s="121"/>
      <c r="D104" s="122"/>
      <c r="E104" s="105"/>
      <c r="F104" s="106"/>
      <c r="G104" s="115"/>
      <c r="H104" s="110"/>
      <c r="I104" s="161"/>
      <c r="J104" s="99"/>
      <c r="K104" s="90"/>
      <c r="L104" s="99"/>
      <c r="M104" s="90"/>
      <c r="N104" s="90"/>
      <c r="O104" s="90"/>
      <c r="P104" s="90"/>
      <c r="Q104" s="90"/>
      <c r="R104" s="112">
        <v>101</v>
      </c>
      <c r="S104" s="24"/>
      <c r="T104" s="24"/>
      <c r="U104" s="24"/>
      <c r="V104" s="24"/>
      <c r="W104" s="24"/>
    </row>
    <row r="105" spans="1:23" ht="15.95" customHeight="1">
      <c r="A105" s="121"/>
      <c r="B105" s="121"/>
      <c r="C105" s="121"/>
      <c r="D105" s="122"/>
      <c r="E105" s="105"/>
      <c r="F105" s="106"/>
      <c r="G105" s="115"/>
      <c r="H105" s="110"/>
      <c r="I105" s="161"/>
      <c r="J105" s="99"/>
      <c r="K105" s="90"/>
      <c r="L105" s="99"/>
      <c r="M105" s="90"/>
      <c r="N105" s="90"/>
      <c r="O105" s="90"/>
      <c r="P105" s="90"/>
      <c r="Q105" s="90"/>
      <c r="R105" s="112">
        <v>102</v>
      </c>
      <c r="S105" s="24"/>
      <c r="T105" s="24"/>
      <c r="U105" s="24"/>
      <c r="V105" s="24"/>
      <c r="W105" s="24"/>
    </row>
    <row r="106" spans="1:23" ht="15.95" customHeight="1">
      <c r="A106" s="121"/>
      <c r="B106" s="121"/>
      <c r="C106" s="121"/>
      <c r="D106" s="122"/>
      <c r="E106" s="105"/>
      <c r="F106" s="106"/>
      <c r="G106" s="115"/>
      <c r="H106" s="110"/>
      <c r="I106" s="161"/>
      <c r="J106" s="99"/>
      <c r="K106" s="90"/>
      <c r="L106" s="99"/>
      <c r="M106" s="90"/>
      <c r="N106" s="90"/>
      <c r="O106" s="90"/>
      <c r="P106" s="90"/>
      <c r="Q106" s="90"/>
      <c r="R106" s="112">
        <v>103</v>
      </c>
      <c r="S106" s="24"/>
      <c r="T106" s="24"/>
      <c r="U106" s="24"/>
      <c r="V106" s="24"/>
      <c r="W106" s="24"/>
    </row>
    <row r="107" spans="1:23" ht="15.95" customHeight="1">
      <c r="A107" s="121"/>
      <c r="B107" s="121"/>
      <c r="C107" s="121"/>
      <c r="D107" s="122"/>
      <c r="E107" s="105"/>
      <c r="F107" s="106"/>
      <c r="G107" s="115"/>
      <c r="H107" s="110"/>
      <c r="I107" s="161"/>
      <c r="J107" s="99"/>
      <c r="K107" s="90"/>
      <c r="L107" s="99"/>
      <c r="M107" s="90"/>
      <c r="N107" s="90"/>
      <c r="O107" s="90"/>
      <c r="P107" s="90"/>
      <c r="Q107" s="90"/>
      <c r="R107" s="112">
        <v>104</v>
      </c>
      <c r="S107" s="24"/>
      <c r="T107" s="24"/>
      <c r="U107" s="24"/>
      <c r="V107" s="24"/>
      <c r="W107" s="24"/>
    </row>
    <row r="108" spans="1:23" ht="15.95" customHeight="1">
      <c r="A108" s="121"/>
      <c r="B108" s="121"/>
      <c r="C108" s="121"/>
      <c r="D108" s="122"/>
      <c r="E108" s="105"/>
      <c r="F108" s="124"/>
      <c r="G108" s="115"/>
      <c r="H108" s="110"/>
      <c r="I108" s="161"/>
      <c r="J108" s="99"/>
      <c r="K108" s="90"/>
      <c r="L108" s="99"/>
      <c r="M108" s="90"/>
      <c r="N108" s="90"/>
      <c r="O108" s="90"/>
      <c r="P108" s="90"/>
      <c r="Q108" s="90"/>
      <c r="R108" s="112">
        <v>105</v>
      </c>
      <c r="S108" s="24"/>
      <c r="T108" s="24"/>
      <c r="U108" s="24"/>
      <c r="V108" s="24"/>
      <c r="W108" s="24"/>
    </row>
    <row r="109" spans="1:23" ht="15.95" customHeight="1">
      <c r="A109" s="121"/>
      <c r="B109" s="121"/>
      <c r="C109" s="121"/>
      <c r="D109" s="122"/>
      <c r="E109" s="105"/>
      <c r="F109" s="106"/>
      <c r="G109" s="115"/>
      <c r="H109" s="110"/>
      <c r="I109" s="161"/>
      <c r="J109" s="99"/>
      <c r="K109" s="90"/>
      <c r="L109" s="99"/>
      <c r="M109" s="90"/>
      <c r="N109" s="90"/>
      <c r="O109" s="90"/>
      <c r="P109" s="90"/>
      <c r="Q109" s="90"/>
      <c r="R109" s="112">
        <v>106</v>
      </c>
      <c r="S109" s="24"/>
      <c r="T109" s="24"/>
      <c r="U109" s="24"/>
      <c r="V109" s="24"/>
      <c r="W109" s="24"/>
    </row>
    <row r="110" spans="1:23" ht="15.95" customHeight="1">
      <c r="A110" s="121"/>
      <c r="B110" s="121"/>
      <c r="C110" s="121"/>
      <c r="D110" s="122"/>
      <c r="E110" s="105"/>
      <c r="F110" s="106"/>
      <c r="G110" s="115"/>
      <c r="H110" s="110"/>
      <c r="I110" s="161"/>
      <c r="J110" s="99"/>
      <c r="K110" s="90"/>
      <c r="L110" s="99"/>
      <c r="M110" s="90"/>
      <c r="N110" s="90"/>
      <c r="O110" s="90"/>
      <c r="P110" s="90"/>
      <c r="Q110" s="90"/>
      <c r="R110" s="112">
        <v>107</v>
      </c>
      <c r="S110" s="24"/>
      <c r="T110" s="24"/>
      <c r="U110" s="24"/>
      <c r="V110" s="24"/>
      <c r="W110" s="24"/>
    </row>
    <row r="111" spans="1:23" ht="15.95" customHeight="1">
      <c r="A111" s="121"/>
      <c r="B111" s="121"/>
      <c r="C111" s="121"/>
      <c r="D111" s="122"/>
      <c r="E111" s="105"/>
      <c r="F111" s="106"/>
      <c r="G111" s="115"/>
      <c r="H111" s="110"/>
      <c r="I111" s="161"/>
      <c r="J111" s="99"/>
      <c r="K111" s="90"/>
      <c r="L111" s="99"/>
      <c r="M111" s="90"/>
      <c r="N111" s="90"/>
      <c r="O111" s="90"/>
      <c r="P111" s="90"/>
      <c r="Q111" s="90"/>
      <c r="R111" s="112">
        <v>108</v>
      </c>
      <c r="S111" s="24"/>
      <c r="T111" s="24"/>
      <c r="U111" s="24"/>
      <c r="V111" s="24"/>
      <c r="W111" s="24"/>
    </row>
    <row r="112" spans="1:23" ht="15.95" customHeight="1">
      <c r="A112" s="121"/>
      <c r="B112" s="121"/>
      <c r="C112" s="121"/>
      <c r="D112" s="122"/>
      <c r="E112" s="105"/>
      <c r="F112" s="106"/>
      <c r="G112" s="115"/>
      <c r="H112" s="110"/>
      <c r="I112" s="161"/>
      <c r="J112" s="99"/>
      <c r="K112" s="90"/>
      <c r="L112" s="99"/>
      <c r="M112" s="90"/>
      <c r="N112" s="90"/>
      <c r="O112" s="90"/>
      <c r="P112" s="90"/>
      <c r="Q112" s="90"/>
      <c r="R112" s="112">
        <v>109</v>
      </c>
      <c r="S112" s="24"/>
      <c r="T112" s="24"/>
      <c r="U112" s="24"/>
      <c r="V112" s="24"/>
      <c r="W112" s="24"/>
    </row>
    <row r="113" spans="1:23" ht="15.95" customHeight="1">
      <c r="A113" s="121"/>
      <c r="B113" s="121"/>
      <c r="C113" s="121"/>
      <c r="D113" s="122"/>
      <c r="E113" s="105"/>
      <c r="F113" s="124"/>
      <c r="G113" s="115"/>
      <c r="H113" s="110"/>
      <c r="I113" s="161"/>
      <c r="J113" s="99"/>
      <c r="K113" s="90"/>
      <c r="L113" s="99"/>
      <c r="M113" s="90"/>
      <c r="N113" s="90"/>
      <c r="O113" s="90"/>
      <c r="P113" s="90"/>
      <c r="Q113" s="90"/>
      <c r="R113" s="112">
        <v>110</v>
      </c>
      <c r="S113" s="24"/>
      <c r="T113" s="24"/>
      <c r="U113" s="24"/>
      <c r="V113" s="24"/>
      <c r="W113" s="24"/>
    </row>
    <row r="114" spans="1:23" ht="15.95" customHeight="1">
      <c r="A114" s="121"/>
      <c r="B114" s="121"/>
      <c r="C114" s="121"/>
      <c r="D114" s="122"/>
      <c r="E114" s="105"/>
      <c r="F114" s="106"/>
      <c r="G114" s="115"/>
      <c r="H114" s="110"/>
      <c r="I114" s="161"/>
      <c r="J114" s="99"/>
      <c r="K114" s="90"/>
      <c r="L114" s="99"/>
      <c r="M114" s="90"/>
      <c r="N114" s="90"/>
      <c r="O114" s="90"/>
      <c r="P114" s="90"/>
      <c r="Q114" s="90"/>
      <c r="R114" s="112">
        <v>111</v>
      </c>
      <c r="S114" s="24"/>
      <c r="T114" s="24"/>
      <c r="U114" s="24"/>
      <c r="V114" s="24"/>
      <c r="W114" s="24"/>
    </row>
    <row r="115" spans="1:23" ht="15.95" customHeight="1">
      <c r="A115" s="121"/>
      <c r="B115" s="121"/>
      <c r="C115" s="121"/>
      <c r="D115" s="122"/>
      <c r="E115" s="105"/>
      <c r="F115" s="106"/>
      <c r="G115" s="115"/>
      <c r="H115" s="110"/>
      <c r="I115" s="161"/>
      <c r="J115" s="99"/>
      <c r="K115" s="90"/>
      <c r="L115" s="99"/>
      <c r="M115" s="90"/>
      <c r="N115" s="90"/>
      <c r="O115" s="90"/>
      <c r="P115" s="90"/>
      <c r="Q115" s="90"/>
      <c r="R115" s="112">
        <v>112</v>
      </c>
      <c r="S115" s="24"/>
      <c r="T115" s="24"/>
      <c r="U115" s="24"/>
      <c r="V115" s="24"/>
      <c r="W115" s="24"/>
    </row>
    <row r="116" spans="1:23" ht="15.95" customHeight="1">
      <c r="A116" s="121"/>
      <c r="B116" s="121"/>
      <c r="C116" s="121"/>
      <c r="D116" s="122"/>
      <c r="E116" s="105"/>
      <c r="F116" s="106"/>
      <c r="G116" s="115"/>
      <c r="H116" s="110"/>
      <c r="I116" s="161"/>
      <c r="J116" s="99"/>
      <c r="K116" s="90"/>
      <c r="L116" s="99"/>
      <c r="M116" s="90"/>
      <c r="N116" s="90"/>
      <c r="O116" s="90"/>
      <c r="P116" s="90"/>
      <c r="Q116" s="90"/>
      <c r="R116" s="112">
        <v>113</v>
      </c>
      <c r="S116" s="24"/>
      <c r="T116" s="24"/>
      <c r="U116" s="24"/>
      <c r="V116" s="24"/>
      <c r="W116" s="24"/>
    </row>
    <row r="117" spans="1:23" ht="15.95" customHeight="1">
      <c r="A117" s="121"/>
      <c r="B117" s="121"/>
      <c r="C117" s="121"/>
      <c r="D117" s="122"/>
      <c r="E117" s="105"/>
      <c r="F117" s="106"/>
      <c r="G117" s="115"/>
      <c r="H117" s="110"/>
      <c r="I117" s="161"/>
      <c r="J117" s="99"/>
      <c r="K117" s="90"/>
      <c r="L117" s="99"/>
      <c r="M117" s="90"/>
      <c r="N117" s="90"/>
      <c r="O117" s="90"/>
      <c r="P117" s="90"/>
      <c r="Q117" s="90"/>
      <c r="R117" s="112">
        <v>114</v>
      </c>
      <c r="S117" s="24"/>
      <c r="T117" s="24"/>
      <c r="U117" s="24"/>
      <c r="V117" s="24"/>
      <c r="W117" s="24"/>
    </row>
    <row r="118" spans="1:23" ht="15.95" customHeight="1">
      <c r="A118" s="121"/>
      <c r="B118" s="121"/>
      <c r="C118" s="121"/>
      <c r="D118" s="122"/>
      <c r="E118" s="105"/>
      <c r="F118" s="124"/>
      <c r="G118" s="115"/>
      <c r="H118" s="110"/>
      <c r="I118" s="161"/>
      <c r="J118" s="99"/>
      <c r="K118" s="90"/>
      <c r="L118" s="99"/>
      <c r="M118" s="90"/>
      <c r="N118" s="90"/>
      <c r="O118" s="90"/>
      <c r="P118" s="90"/>
      <c r="Q118" s="90"/>
      <c r="R118" s="112">
        <v>115</v>
      </c>
      <c r="S118" s="24"/>
      <c r="T118" s="24"/>
      <c r="U118" s="24"/>
      <c r="V118" s="24"/>
      <c r="W118" s="24"/>
    </row>
    <row r="119" spans="1:23" ht="15.95" customHeight="1">
      <c r="A119" s="121"/>
      <c r="B119" s="121"/>
      <c r="C119" s="121"/>
      <c r="D119" s="122"/>
      <c r="E119" s="105"/>
      <c r="F119" s="106"/>
      <c r="G119" s="115"/>
      <c r="H119" s="110"/>
      <c r="I119" s="161"/>
      <c r="J119" s="99"/>
      <c r="K119" s="90"/>
      <c r="L119" s="99"/>
      <c r="M119" s="90"/>
      <c r="N119" s="90"/>
      <c r="O119" s="90"/>
      <c r="P119" s="90"/>
      <c r="Q119" s="90"/>
      <c r="R119" s="112">
        <v>116</v>
      </c>
      <c r="S119" s="24"/>
      <c r="T119" s="24"/>
      <c r="U119" s="24"/>
      <c r="V119" s="24"/>
      <c r="W119" s="24"/>
    </row>
    <row r="120" spans="1:23" ht="15.95" customHeight="1">
      <c r="A120" s="121"/>
      <c r="B120" s="121"/>
      <c r="C120" s="121"/>
      <c r="D120" s="122"/>
      <c r="E120" s="105"/>
      <c r="F120" s="106"/>
      <c r="G120" s="115"/>
      <c r="H120" s="125"/>
      <c r="I120" s="161"/>
      <c r="J120" s="99"/>
      <c r="K120" s="90"/>
      <c r="L120" s="99"/>
      <c r="M120" s="90"/>
      <c r="N120" s="90"/>
      <c r="O120" s="90"/>
      <c r="P120" s="90"/>
      <c r="Q120" s="90"/>
      <c r="R120" s="112">
        <v>117</v>
      </c>
      <c r="S120" s="24"/>
      <c r="T120" s="24"/>
      <c r="U120" s="24"/>
      <c r="V120" s="24"/>
      <c r="W120" s="24"/>
    </row>
    <row r="121" spans="1:23" ht="15.95" customHeight="1">
      <c r="A121" s="121"/>
      <c r="B121" s="121"/>
      <c r="C121" s="121"/>
      <c r="D121" s="122"/>
      <c r="E121" s="105"/>
      <c r="F121" s="106"/>
      <c r="G121" s="115"/>
      <c r="H121" s="125"/>
      <c r="I121" s="161"/>
      <c r="J121" s="99"/>
      <c r="K121" s="90"/>
      <c r="L121" s="99"/>
      <c r="M121" s="90"/>
      <c r="N121" s="90"/>
      <c r="O121" s="90"/>
      <c r="P121" s="90"/>
      <c r="Q121" s="90"/>
      <c r="R121" s="112">
        <v>118</v>
      </c>
      <c r="S121" s="24"/>
      <c r="T121" s="24"/>
      <c r="U121" s="24"/>
      <c r="V121" s="24"/>
      <c r="W121" s="24"/>
    </row>
    <row r="122" spans="1:23" ht="15.95" customHeight="1">
      <c r="A122" s="121"/>
      <c r="B122" s="121"/>
      <c r="C122" s="121"/>
      <c r="D122" s="122"/>
      <c r="E122" s="105"/>
      <c r="F122" s="106"/>
      <c r="G122" s="115"/>
      <c r="H122" s="125"/>
      <c r="I122" s="161"/>
      <c r="J122" s="99"/>
      <c r="K122" s="90"/>
      <c r="L122" s="99"/>
      <c r="M122" s="90"/>
      <c r="N122" s="90"/>
      <c r="O122" s="90"/>
      <c r="P122" s="90"/>
      <c r="Q122" s="90"/>
      <c r="R122" s="112">
        <v>119</v>
      </c>
      <c r="S122" s="24"/>
      <c r="T122" s="24"/>
      <c r="U122" s="24"/>
      <c r="V122" s="24"/>
      <c r="W122" s="24"/>
    </row>
    <row r="123" spans="1:23" ht="15.95" customHeight="1" thickBot="1">
      <c r="A123" s="121"/>
      <c r="B123" s="121"/>
      <c r="C123" s="121"/>
      <c r="D123" s="122"/>
      <c r="E123" s="117"/>
      <c r="F123" s="126"/>
      <c r="G123" s="127"/>
      <c r="H123" s="128"/>
      <c r="I123" s="161"/>
      <c r="J123" s="99"/>
      <c r="K123" s="90"/>
      <c r="L123" s="99"/>
      <c r="M123" s="90"/>
      <c r="N123" s="90"/>
      <c r="O123" s="90"/>
      <c r="P123" s="90"/>
      <c r="Q123" s="90"/>
      <c r="R123" s="129">
        <v>120</v>
      </c>
      <c r="S123" s="24"/>
      <c r="T123" s="24"/>
      <c r="U123" s="24"/>
      <c r="V123" s="24"/>
      <c r="W123" s="24"/>
    </row>
    <row r="124" spans="1:23" ht="15" customHeight="1">
      <c r="A124" s="130"/>
      <c r="B124" s="131"/>
      <c r="C124" s="131"/>
      <c r="D124" s="131"/>
      <c r="E124" s="131"/>
      <c r="F124" s="132"/>
      <c r="G124" s="132"/>
      <c r="H124" s="80"/>
      <c r="I124" s="80"/>
      <c r="J124" s="80"/>
      <c r="K124" s="80"/>
      <c r="L124" s="80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</row>
    <row r="125" spans="1:23" ht="15" customHeight="1">
      <c r="A125" s="130"/>
      <c r="B125" s="131"/>
      <c r="C125" s="131"/>
      <c r="D125" s="131"/>
      <c r="E125" s="131"/>
      <c r="F125" s="132"/>
      <c r="G125" s="132"/>
      <c r="H125" s="80"/>
      <c r="I125" s="80"/>
      <c r="J125" s="80"/>
      <c r="K125" s="80"/>
      <c r="L125" s="80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</row>
    <row r="126" spans="1:23" ht="15" customHeight="1">
      <c r="A126" s="3"/>
      <c r="B126" s="2"/>
      <c r="C126" s="2"/>
      <c r="D126" s="2"/>
      <c r="E126" s="5"/>
      <c r="F126" s="6"/>
      <c r="G126" s="6"/>
      <c r="H126" s="1"/>
      <c r="I126" s="1"/>
      <c r="J126" s="1"/>
      <c r="K126" s="1"/>
      <c r="L126" s="1"/>
    </row>
    <row r="127" spans="1:23" ht="15" customHeight="1">
      <c r="A127" s="3"/>
      <c r="B127" s="2"/>
      <c r="C127" s="2"/>
      <c r="D127" s="2"/>
      <c r="E127" s="5"/>
      <c r="F127" s="6"/>
      <c r="G127" s="6"/>
      <c r="H127" s="1"/>
      <c r="I127" s="1"/>
      <c r="J127" s="1"/>
      <c r="K127" s="1"/>
      <c r="L127" s="1"/>
    </row>
    <row r="128" spans="1:23" ht="15" customHeight="1">
      <c r="A128" s="3"/>
      <c r="B128" s="2"/>
      <c r="C128" s="2"/>
      <c r="D128" s="2"/>
      <c r="E128" s="5"/>
      <c r="F128" s="6"/>
      <c r="G128" s="6"/>
      <c r="H128" s="1"/>
      <c r="I128" s="1"/>
      <c r="J128" s="1"/>
      <c r="K128" s="1"/>
      <c r="L128" s="1"/>
    </row>
    <row r="129" spans="1:12" ht="15" customHeight="1">
      <c r="A129" s="3"/>
      <c r="B129" s="2"/>
      <c r="C129" s="2"/>
      <c r="D129" s="2"/>
      <c r="E129" s="5"/>
      <c r="F129" s="6"/>
      <c r="G129" s="6"/>
      <c r="H129" s="1"/>
      <c r="I129" s="1"/>
      <c r="J129" s="1"/>
      <c r="K129" s="1"/>
      <c r="L129" s="1"/>
    </row>
    <row r="130" spans="1:12" ht="15" customHeight="1">
      <c r="A130" s="3"/>
      <c r="B130" s="2"/>
      <c r="C130" s="2"/>
      <c r="D130" s="2"/>
      <c r="E130" s="5"/>
      <c r="F130" s="6"/>
      <c r="G130" s="6"/>
      <c r="H130" s="1"/>
      <c r="I130" s="1"/>
      <c r="J130" s="1"/>
      <c r="K130" s="1"/>
      <c r="L130" s="1"/>
    </row>
    <row r="131" spans="1:12" ht="15" customHeight="1">
      <c r="A131" s="3"/>
      <c r="B131" s="2"/>
      <c r="C131" s="2"/>
      <c r="D131" s="2"/>
      <c r="E131" s="5"/>
      <c r="F131" s="6"/>
      <c r="G131" s="6"/>
      <c r="H131" s="1"/>
      <c r="I131" s="1"/>
      <c r="J131" s="1"/>
      <c r="K131" s="1"/>
      <c r="L131" s="1"/>
    </row>
    <row r="132" spans="1:12" ht="15" customHeight="1">
      <c r="A132" s="3"/>
      <c r="B132" s="2"/>
      <c r="C132" s="2"/>
      <c r="D132" s="2"/>
      <c r="E132" s="5"/>
      <c r="F132" s="6"/>
      <c r="G132" s="6"/>
      <c r="H132" s="1"/>
      <c r="I132" s="1"/>
      <c r="J132" s="1"/>
      <c r="K132" s="1"/>
      <c r="L132" s="1"/>
    </row>
    <row r="133" spans="1:12" ht="15" customHeight="1">
      <c r="A133" s="3"/>
      <c r="B133" s="2"/>
      <c r="C133" s="2"/>
      <c r="D133" s="2"/>
      <c r="E133" s="5"/>
      <c r="F133" s="6"/>
      <c r="G133" s="6"/>
      <c r="H133" s="1"/>
      <c r="I133" s="1"/>
      <c r="J133" s="1"/>
      <c r="K133" s="1"/>
      <c r="L133" s="1"/>
    </row>
    <row r="134" spans="1:12" ht="15" customHeight="1">
      <c r="A134" s="3"/>
      <c r="B134" s="2"/>
      <c r="C134" s="2"/>
      <c r="D134" s="2"/>
      <c r="E134" s="5"/>
      <c r="F134" s="6"/>
      <c r="G134" s="6"/>
      <c r="H134" s="1"/>
      <c r="I134" s="1"/>
      <c r="J134" s="1"/>
      <c r="K134" s="1"/>
      <c r="L134" s="1"/>
    </row>
    <row r="135" spans="1:12" ht="15" customHeight="1">
      <c r="A135" s="3"/>
      <c r="B135" s="2"/>
      <c r="C135" s="2"/>
      <c r="D135" s="2"/>
      <c r="E135" s="5"/>
      <c r="F135" s="6"/>
      <c r="G135" s="6"/>
      <c r="H135" s="1"/>
      <c r="I135" s="1"/>
      <c r="J135" s="1"/>
      <c r="K135" s="1"/>
      <c r="L135" s="1"/>
    </row>
    <row r="136" spans="1:12" ht="15" customHeight="1">
      <c r="A136" s="3"/>
      <c r="B136" s="2"/>
      <c r="C136" s="2"/>
      <c r="D136" s="2"/>
      <c r="E136" s="5"/>
      <c r="F136" s="6"/>
      <c r="G136" s="6"/>
      <c r="H136" s="1"/>
      <c r="I136" s="1"/>
      <c r="J136" s="1"/>
      <c r="K136" s="1"/>
      <c r="L136" s="1"/>
    </row>
    <row r="137" spans="1:12" ht="15" customHeight="1">
      <c r="A137" s="3"/>
      <c r="B137" s="2"/>
      <c r="C137" s="2"/>
      <c r="D137" s="2"/>
      <c r="E137" s="5"/>
      <c r="F137" s="6"/>
      <c r="G137" s="6"/>
      <c r="H137" s="1"/>
      <c r="I137" s="1"/>
      <c r="J137" s="1"/>
      <c r="K137" s="1"/>
      <c r="L137" s="1"/>
    </row>
    <row r="138" spans="1:12" ht="15" customHeight="1">
      <c r="A138" s="3"/>
      <c r="B138" s="2"/>
      <c r="C138" s="2"/>
      <c r="D138" s="2"/>
      <c r="E138" s="5"/>
      <c r="F138" s="6"/>
      <c r="G138" s="6"/>
      <c r="H138" s="1"/>
      <c r="I138" s="1"/>
      <c r="J138" s="1"/>
      <c r="K138" s="1"/>
      <c r="L138" s="1"/>
    </row>
    <row r="139" spans="1:12" ht="15" customHeight="1">
      <c r="A139" s="3"/>
      <c r="B139" s="2"/>
      <c r="C139" s="2"/>
      <c r="D139" s="2"/>
      <c r="E139" s="5"/>
      <c r="F139" s="6"/>
      <c r="G139" s="6"/>
      <c r="H139" s="1"/>
      <c r="I139" s="1"/>
      <c r="J139" s="1"/>
      <c r="K139" s="1"/>
      <c r="L139" s="1"/>
    </row>
    <row r="140" spans="1:12" ht="15" customHeight="1">
      <c r="A140" s="3"/>
      <c r="B140" s="2"/>
      <c r="C140" s="2"/>
      <c r="D140" s="2"/>
      <c r="E140" s="5"/>
      <c r="F140" s="6"/>
      <c r="G140" s="6"/>
      <c r="H140" s="1"/>
      <c r="I140" s="1"/>
      <c r="J140" s="1"/>
      <c r="K140" s="1"/>
      <c r="L140" s="1"/>
    </row>
    <row r="141" spans="1:12" ht="15" customHeight="1">
      <c r="A141" s="3"/>
      <c r="B141" s="2"/>
      <c r="C141" s="2"/>
      <c r="D141" s="2"/>
      <c r="E141" s="5"/>
      <c r="F141" s="6"/>
      <c r="G141" s="6"/>
      <c r="H141" s="1"/>
      <c r="I141" s="1"/>
      <c r="J141" s="1"/>
      <c r="K141" s="1"/>
      <c r="L141" s="1"/>
    </row>
    <row r="142" spans="1:12" ht="15" customHeight="1">
      <c r="A142" s="3"/>
      <c r="B142" s="2"/>
      <c r="C142" s="2"/>
      <c r="D142" s="2"/>
      <c r="E142" s="5"/>
      <c r="F142" s="6"/>
      <c r="G142" s="6"/>
      <c r="H142" s="1"/>
      <c r="I142" s="1"/>
      <c r="J142" s="1"/>
      <c r="K142" s="1"/>
      <c r="L142" s="1"/>
    </row>
    <row r="143" spans="1:12" ht="15" customHeight="1">
      <c r="A143" s="3"/>
      <c r="B143" s="2"/>
      <c r="C143" s="2"/>
      <c r="D143" s="2"/>
      <c r="E143" s="5"/>
      <c r="F143" s="6"/>
      <c r="G143" s="6"/>
      <c r="H143" s="1"/>
      <c r="I143" s="1"/>
      <c r="J143" s="1"/>
      <c r="K143" s="1"/>
      <c r="L143" s="1"/>
    </row>
    <row r="144" spans="1:12" ht="15" customHeight="1">
      <c r="A144" s="3"/>
      <c r="B144" s="2"/>
      <c r="C144" s="2"/>
      <c r="D144" s="2"/>
      <c r="E144" s="5"/>
      <c r="F144" s="6"/>
      <c r="G144" s="6"/>
      <c r="H144" s="1"/>
      <c r="I144" s="1"/>
      <c r="J144" s="1"/>
      <c r="K144" s="1"/>
      <c r="L144" s="1"/>
    </row>
    <row r="145" spans="1:12" ht="15" customHeight="1">
      <c r="A145" s="3"/>
      <c r="B145" s="2"/>
      <c r="C145" s="2"/>
      <c r="D145" s="10"/>
      <c r="E145" s="5"/>
      <c r="F145" s="6"/>
      <c r="G145" s="6"/>
      <c r="H145" s="1"/>
      <c r="I145" s="1"/>
      <c r="J145" s="1"/>
      <c r="K145" s="1"/>
      <c r="L145" s="1"/>
    </row>
    <row r="146" spans="1:12" ht="15" customHeight="1">
      <c r="A146" s="3"/>
      <c r="B146" s="2"/>
      <c r="C146" s="2"/>
      <c r="D146" s="2"/>
      <c r="E146" s="5"/>
      <c r="F146" s="6"/>
      <c r="G146" s="6"/>
      <c r="H146" s="1"/>
      <c r="I146" s="1"/>
      <c r="J146" s="1"/>
      <c r="K146" s="1"/>
      <c r="L146" s="1"/>
    </row>
    <row r="147" spans="1:12" ht="15" customHeight="1">
      <c r="A147" s="3"/>
      <c r="B147" s="2"/>
      <c r="C147" s="2"/>
      <c r="D147" s="2"/>
      <c r="E147" s="5"/>
      <c r="F147" s="6"/>
      <c r="G147" s="6"/>
      <c r="H147" s="1"/>
      <c r="I147" s="1"/>
      <c r="J147" s="1"/>
      <c r="K147" s="1"/>
      <c r="L147" s="1"/>
    </row>
    <row r="148" spans="1:12" ht="15" customHeight="1">
      <c r="A148" s="3"/>
      <c r="B148" s="2"/>
      <c r="C148" s="2"/>
      <c r="D148" s="2"/>
      <c r="E148" s="5"/>
      <c r="F148" s="6"/>
      <c r="G148" s="6"/>
      <c r="H148" s="1"/>
      <c r="I148" s="1"/>
      <c r="J148" s="1"/>
      <c r="K148" s="1"/>
      <c r="L148" s="1"/>
    </row>
    <row r="149" spans="1:12" ht="15" customHeight="1">
      <c r="A149" s="3"/>
      <c r="B149" s="2"/>
      <c r="C149" s="2"/>
      <c r="D149" s="2"/>
      <c r="E149" s="5"/>
      <c r="F149" s="6"/>
      <c r="G149" s="6"/>
      <c r="H149" s="1"/>
      <c r="I149" s="1"/>
      <c r="J149" s="1"/>
      <c r="K149" s="1"/>
      <c r="L149" s="1"/>
    </row>
    <row r="150" spans="1:12" ht="15" customHeight="1">
      <c r="A150" s="3"/>
      <c r="B150" s="2"/>
      <c r="C150" s="2"/>
      <c r="D150" s="2"/>
      <c r="E150" s="5"/>
      <c r="F150" s="6"/>
      <c r="G150" s="6"/>
      <c r="H150" s="1"/>
      <c r="I150" s="1"/>
      <c r="J150" s="1"/>
      <c r="K150" s="1"/>
      <c r="L150" s="1"/>
    </row>
    <row r="151" spans="1:12" ht="15" customHeight="1">
      <c r="A151" s="3"/>
      <c r="B151" s="2"/>
      <c r="C151" s="2"/>
      <c r="D151" s="2"/>
      <c r="E151" s="5"/>
      <c r="F151" s="6"/>
      <c r="G151" s="6"/>
      <c r="H151" s="1"/>
      <c r="I151" s="1"/>
      <c r="J151" s="1"/>
      <c r="K151" s="1"/>
      <c r="L151" s="1"/>
    </row>
    <row r="152" spans="1:12" ht="15" customHeight="1">
      <c r="A152" s="4"/>
      <c r="E152" s="5"/>
      <c r="F152" s="6"/>
      <c r="G152" s="6"/>
      <c r="H152" s="1"/>
      <c r="I152" s="1"/>
      <c r="J152" s="1"/>
      <c r="K152" s="1"/>
      <c r="L152" s="1"/>
    </row>
    <row r="153" spans="1:12" ht="15" customHeight="1">
      <c r="A153" s="4"/>
      <c r="E153" s="5"/>
      <c r="F153" s="6"/>
      <c r="G153" s="6"/>
      <c r="H153" s="1"/>
      <c r="I153" s="1"/>
      <c r="J153" s="1"/>
      <c r="K153" s="1"/>
      <c r="L153" s="1"/>
    </row>
    <row r="154" spans="1:12" ht="15" customHeight="1">
      <c r="A154" s="4"/>
      <c r="E154" s="5"/>
      <c r="F154" s="6"/>
      <c r="G154" s="6"/>
      <c r="H154" s="1"/>
      <c r="I154" s="1"/>
      <c r="J154" s="1"/>
      <c r="K154" s="1"/>
      <c r="L154" s="1"/>
    </row>
    <row r="155" spans="1:12" ht="15" customHeight="1">
      <c r="A155" s="4"/>
      <c r="E155" s="5"/>
      <c r="F155" s="6"/>
      <c r="G155" s="6"/>
      <c r="H155" s="1"/>
      <c r="I155" s="1"/>
      <c r="J155" s="1"/>
      <c r="K155" s="1"/>
      <c r="L155" s="1"/>
    </row>
    <row r="156" spans="1:12" ht="15" customHeight="1">
      <c r="A156" s="4"/>
      <c r="E156" s="5"/>
      <c r="F156" s="6"/>
      <c r="G156" s="6"/>
      <c r="H156" s="1"/>
      <c r="I156" s="1"/>
      <c r="J156" s="1"/>
      <c r="K156" s="1"/>
      <c r="L156" s="1"/>
    </row>
    <row r="157" spans="1:12" ht="15" customHeight="1">
      <c r="A157" s="4"/>
      <c r="E157" s="5"/>
      <c r="F157" s="6"/>
      <c r="G157" s="6"/>
      <c r="H157" s="1"/>
      <c r="I157" s="1"/>
      <c r="J157" s="1"/>
      <c r="K157" s="1"/>
      <c r="L157" s="1"/>
    </row>
    <row r="158" spans="1:12" ht="15" customHeight="1">
      <c r="A158" s="4"/>
      <c r="E158" s="5"/>
      <c r="F158" s="6"/>
      <c r="G158" s="6"/>
      <c r="H158" s="1"/>
      <c r="I158" s="1"/>
      <c r="J158" s="1"/>
      <c r="K158" s="1"/>
      <c r="L158" s="1"/>
    </row>
    <row r="159" spans="1:12" ht="15" customHeight="1">
      <c r="A159" s="4"/>
      <c r="E159" s="5"/>
      <c r="F159" s="6"/>
      <c r="G159" s="6"/>
      <c r="H159" s="1"/>
      <c r="I159" s="1"/>
      <c r="J159" s="1"/>
      <c r="K159" s="1"/>
      <c r="L159" s="1"/>
    </row>
    <row r="160" spans="1:12" ht="15" customHeight="1">
      <c r="A160" s="4"/>
      <c r="E160" s="5"/>
      <c r="F160" s="6"/>
      <c r="G160" s="6"/>
      <c r="H160" s="1"/>
      <c r="I160" s="1"/>
      <c r="J160" s="1"/>
      <c r="K160" s="1"/>
      <c r="L160" s="1"/>
    </row>
    <row r="161" spans="1:12" ht="15" customHeight="1">
      <c r="A161" s="4"/>
      <c r="E161" s="5"/>
      <c r="F161" s="6"/>
      <c r="G161" s="6"/>
      <c r="H161" s="1"/>
      <c r="I161" s="1"/>
      <c r="J161" s="1"/>
      <c r="K161" s="1"/>
      <c r="L161" s="1"/>
    </row>
    <row r="162" spans="1:12" ht="15" customHeight="1">
      <c r="A162" s="4"/>
      <c r="E162" s="5"/>
      <c r="F162" s="6"/>
      <c r="G162" s="6"/>
      <c r="H162" s="1"/>
      <c r="I162" s="1"/>
      <c r="J162" s="1"/>
      <c r="K162" s="1"/>
      <c r="L162" s="1"/>
    </row>
    <row r="163" spans="1:12" ht="15.75">
      <c r="A163" s="4"/>
      <c r="E163" s="5"/>
      <c r="F163" s="6"/>
      <c r="G163" s="6"/>
      <c r="H163" s="1"/>
      <c r="I163" s="1"/>
      <c r="J163" s="1"/>
      <c r="K163" s="1"/>
      <c r="L163" s="1"/>
    </row>
    <row r="164" spans="1:12" ht="15.75">
      <c r="A164" s="4"/>
      <c r="E164" s="5"/>
      <c r="F164" s="6"/>
      <c r="G164" s="6"/>
      <c r="H164" s="1"/>
      <c r="I164" s="1"/>
      <c r="J164" s="1"/>
      <c r="K164" s="1"/>
      <c r="L164" s="1"/>
    </row>
    <row r="165" spans="1:12" ht="15.75">
      <c r="A165" s="4"/>
      <c r="E165" s="5"/>
      <c r="F165" s="6"/>
      <c r="G165" s="6"/>
      <c r="H165" s="1"/>
      <c r="I165" s="1"/>
      <c r="J165" s="1"/>
      <c r="K165" s="1"/>
      <c r="L165" s="1"/>
    </row>
    <row r="166" spans="1:12" ht="15.75">
      <c r="A166" s="4"/>
      <c r="E166" s="5"/>
      <c r="F166" s="6"/>
      <c r="G166" s="6"/>
      <c r="H166" s="1"/>
      <c r="I166" s="1"/>
      <c r="J166" s="1"/>
      <c r="K166" s="1"/>
      <c r="L166" s="1"/>
    </row>
    <row r="167" spans="1:12" ht="15.75">
      <c r="A167" s="4"/>
      <c r="E167" s="5"/>
      <c r="F167" s="6"/>
      <c r="G167" s="6"/>
      <c r="H167" s="1"/>
      <c r="I167" s="1"/>
      <c r="J167" s="1"/>
      <c r="K167" s="1"/>
      <c r="L167" s="1"/>
    </row>
    <row r="168" spans="1:12" ht="15.75">
      <c r="A168" s="4"/>
      <c r="E168" s="5"/>
      <c r="F168" s="6"/>
      <c r="G168" s="6"/>
      <c r="H168" s="1"/>
      <c r="I168" s="1"/>
      <c r="J168" s="1"/>
      <c r="K168" s="1"/>
      <c r="L168" s="1"/>
    </row>
    <row r="169" spans="1:12" ht="15.75">
      <c r="A169" s="4"/>
      <c r="E169" s="5"/>
      <c r="F169" s="6"/>
      <c r="G169" s="6"/>
      <c r="H169" s="1"/>
      <c r="I169" s="1"/>
      <c r="J169" s="1"/>
      <c r="K169" s="1"/>
      <c r="L169" s="1"/>
    </row>
    <row r="170" spans="1:12" ht="15.75">
      <c r="A170" s="4"/>
      <c r="E170" s="5"/>
      <c r="F170" s="6"/>
      <c r="G170" s="6"/>
      <c r="H170" s="1"/>
      <c r="I170" s="1"/>
      <c r="J170" s="1"/>
      <c r="K170" s="1"/>
      <c r="L170" s="1"/>
    </row>
    <row r="171" spans="1:12" ht="15">
      <c r="A171" s="4"/>
      <c r="E171" s="5"/>
      <c r="F171" s="8"/>
      <c r="G171" s="8"/>
      <c r="H171" s="1"/>
      <c r="I171" s="1"/>
      <c r="J171" s="1"/>
      <c r="K171" s="1"/>
      <c r="L171" s="1"/>
    </row>
    <row r="172" spans="1:12" ht="15">
      <c r="A172" s="4"/>
      <c r="E172" s="5"/>
      <c r="F172" s="8"/>
      <c r="G172" s="8"/>
    </row>
    <row r="173" spans="1:12">
      <c r="A173" s="4"/>
      <c r="F173" s="7"/>
      <c r="G173" s="7"/>
    </row>
    <row r="174" spans="1:12">
      <c r="A174" s="4"/>
      <c r="F174" s="7"/>
      <c r="G174" s="7"/>
    </row>
    <row r="175" spans="1:12">
      <c r="A175" s="4"/>
      <c r="F175" s="7"/>
      <c r="G175" s="7"/>
    </row>
    <row r="176" spans="1:12">
      <c r="A176" s="4"/>
      <c r="F176" s="7"/>
      <c r="G176" s="7"/>
    </row>
    <row r="177" spans="1:7">
      <c r="A177" s="4"/>
      <c r="F177" s="7"/>
      <c r="G177" s="7"/>
    </row>
    <row r="178" spans="1:7">
      <c r="A178" s="4"/>
      <c r="F178" s="7"/>
      <c r="G178" s="7"/>
    </row>
    <row r="179" spans="1:7">
      <c r="A179" s="4"/>
      <c r="F179" s="7"/>
      <c r="G179" s="7"/>
    </row>
    <row r="180" spans="1:7">
      <c r="A180" s="4"/>
      <c r="F180" s="7"/>
      <c r="G180" s="7"/>
    </row>
    <row r="181" spans="1:7">
      <c r="A181" s="4"/>
      <c r="F181" s="7"/>
      <c r="G181" s="7"/>
    </row>
    <row r="182" spans="1:7">
      <c r="A182" s="4"/>
      <c r="F182" s="7"/>
      <c r="G182" s="7"/>
    </row>
    <row r="183" spans="1:7">
      <c r="A183" s="4"/>
      <c r="F183" s="7"/>
      <c r="G183" s="7"/>
    </row>
    <row r="184" spans="1:7">
      <c r="A184" s="4"/>
      <c r="G184" s="7"/>
    </row>
    <row r="185" spans="1:7">
      <c r="A185" s="4"/>
      <c r="G185" s="7"/>
    </row>
    <row r="186" spans="1:7">
      <c r="A186" s="4"/>
      <c r="G186" s="7"/>
    </row>
    <row r="187" spans="1:7">
      <c r="A187" s="4"/>
      <c r="G187" s="7"/>
    </row>
    <row r="188" spans="1:7">
      <c r="A188" s="4"/>
      <c r="G188" s="7"/>
    </row>
    <row r="189" spans="1:7">
      <c r="A189" s="4"/>
      <c r="G189" s="7"/>
    </row>
    <row r="190" spans="1:7">
      <c r="A190" s="4"/>
      <c r="G190" s="7"/>
    </row>
    <row r="191" spans="1:7">
      <c r="A191" s="4"/>
      <c r="G191" s="7"/>
    </row>
    <row r="192" spans="1:7">
      <c r="A192" s="4"/>
      <c r="G192" s="7"/>
    </row>
    <row r="193" spans="1:7">
      <c r="A193" s="4"/>
      <c r="G193" s="7"/>
    </row>
    <row r="194" spans="1:7">
      <c r="A194" s="4"/>
      <c r="G194" s="7"/>
    </row>
    <row r="195" spans="1:7">
      <c r="A195" s="4"/>
      <c r="G195" s="7"/>
    </row>
    <row r="196" spans="1:7">
      <c r="A196" s="4"/>
      <c r="G196" s="7"/>
    </row>
    <row r="197" spans="1:7">
      <c r="A197" s="4"/>
      <c r="G197" s="7"/>
    </row>
    <row r="198" spans="1:7">
      <c r="A198" s="4"/>
      <c r="G198" s="7"/>
    </row>
    <row r="199" spans="1:7">
      <c r="A199" s="4"/>
      <c r="G199" s="7"/>
    </row>
    <row r="200" spans="1:7">
      <c r="A200" s="4"/>
      <c r="G200" s="7"/>
    </row>
    <row r="201" spans="1:7">
      <c r="A201" s="4"/>
      <c r="G201" s="7"/>
    </row>
    <row r="202" spans="1:7">
      <c r="A202" s="4"/>
      <c r="G202" s="7"/>
    </row>
    <row r="203" spans="1:7">
      <c r="A203" s="4"/>
      <c r="G203" s="7"/>
    </row>
    <row r="204" spans="1:7">
      <c r="A204" s="4"/>
      <c r="G204" s="7"/>
    </row>
    <row r="205" spans="1:7">
      <c r="A205" s="4"/>
      <c r="G205" s="7"/>
    </row>
    <row r="206" spans="1:7">
      <c r="A206" s="4"/>
      <c r="G206" s="7"/>
    </row>
    <row r="207" spans="1:7">
      <c r="A207" s="4"/>
      <c r="G207" s="7"/>
    </row>
    <row r="208" spans="1:7">
      <c r="A208" s="4"/>
      <c r="G208" s="7"/>
    </row>
    <row r="209" spans="1:7">
      <c r="A209" s="4"/>
      <c r="G209" s="7"/>
    </row>
    <row r="210" spans="1:7">
      <c r="A210" s="4"/>
      <c r="G210" s="7"/>
    </row>
    <row r="211" spans="1:7">
      <c r="A211" s="4"/>
      <c r="G211" s="7"/>
    </row>
    <row r="212" spans="1:7">
      <c r="A212" s="4"/>
    </row>
    <row r="213" spans="1:7">
      <c r="A213" s="4"/>
    </row>
    <row r="214" spans="1:7">
      <c r="A214" s="4"/>
    </row>
    <row r="215" spans="1:7">
      <c r="A215" s="4"/>
    </row>
    <row r="216" spans="1:7">
      <c r="A216" s="4"/>
    </row>
    <row r="217" spans="1:7">
      <c r="A217" s="4"/>
    </row>
    <row r="218" spans="1:7">
      <c r="A218" s="4"/>
    </row>
    <row r="219" spans="1:7">
      <c r="A219" s="4"/>
    </row>
    <row r="220" spans="1:7">
      <c r="A220" s="4"/>
    </row>
    <row r="221" spans="1:7">
      <c r="A221" s="4"/>
    </row>
    <row r="222" spans="1:7">
      <c r="A222" s="4"/>
    </row>
    <row r="223" spans="1:7">
      <c r="A223" s="4"/>
    </row>
    <row r="224" spans="1:7">
      <c r="A224" s="4"/>
    </row>
    <row r="225" spans="1:1">
      <c r="A225" s="4"/>
    </row>
    <row r="226" spans="1:1">
      <c r="A226" s="4"/>
    </row>
    <row r="227" spans="1:1">
      <c r="A227" s="4"/>
    </row>
    <row r="228" spans="1:1">
      <c r="A228" s="4"/>
    </row>
    <row r="229" spans="1:1">
      <c r="A229" s="4"/>
    </row>
    <row r="230" spans="1:1">
      <c r="A230" s="4"/>
    </row>
    <row r="231" spans="1:1">
      <c r="A231" s="4"/>
    </row>
    <row r="232" spans="1:1">
      <c r="A232" s="4"/>
    </row>
    <row r="233" spans="1:1">
      <c r="A233" s="4"/>
    </row>
    <row r="234" spans="1:1">
      <c r="A234" s="4"/>
    </row>
    <row r="235" spans="1:1">
      <c r="A235" s="4"/>
    </row>
    <row r="236" spans="1:1">
      <c r="A236" s="4"/>
    </row>
    <row r="237" spans="1:1">
      <c r="A237" s="4"/>
    </row>
    <row r="238" spans="1:1">
      <c r="A238" s="4"/>
    </row>
    <row r="239" spans="1:1">
      <c r="A239" s="4"/>
    </row>
    <row r="240" spans="1:1">
      <c r="A240" s="4"/>
    </row>
    <row r="241" spans="1:1">
      <c r="A241" s="4"/>
    </row>
    <row r="242" spans="1:1">
      <c r="A242" s="4"/>
    </row>
    <row r="243" spans="1:1">
      <c r="A243" s="4"/>
    </row>
    <row r="244" spans="1:1">
      <c r="A244" s="4"/>
    </row>
    <row r="245" spans="1:1">
      <c r="A245" s="4"/>
    </row>
    <row r="246" spans="1:1">
      <c r="A246" s="4"/>
    </row>
    <row r="247" spans="1:1">
      <c r="A247" s="4"/>
    </row>
    <row r="248" spans="1:1">
      <c r="A248" s="4"/>
    </row>
    <row r="249" spans="1:1">
      <c r="A249" s="4"/>
    </row>
    <row r="250" spans="1:1">
      <c r="A250" s="4"/>
    </row>
    <row r="251" spans="1:1">
      <c r="A251" s="4"/>
    </row>
    <row r="252" spans="1:1">
      <c r="A252" s="4"/>
    </row>
    <row r="253" spans="1:1">
      <c r="A253" s="4"/>
    </row>
    <row r="254" spans="1:1">
      <c r="A254" s="4"/>
    </row>
    <row r="255" spans="1:1">
      <c r="A255" s="4"/>
    </row>
    <row r="256" spans="1:1">
      <c r="A256" s="4"/>
    </row>
  </sheetData>
  <sortState ref="F4:I74">
    <sortCondition ref="G4:G74"/>
  </sortState>
  <phoneticPr fontId="1" type="noConversion"/>
  <hyperlinks>
    <hyperlink ref="J2" r:id="rId1"/>
    <hyperlink ref="J4" r:id="rId2"/>
  </hyperlinks>
  <printOptions horizontalCentered="1" verticalCentered="1"/>
  <pageMargins left="0.25" right="0.25" top="0.25" bottom="0.25" header="0" footer="0"/>
  <pageSetup scale="65" orientation="portrait" r:id="rId3"/>
  <headerFooter alignWithMargins="0"/>
  <rowBreaks count="1" manualBreakCount="1">
    <brk id="63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BD750"/>
  <sheetViews>
    <sheetView zoomScale="67" zoomScaleNormal="67" workbookViewId="0">
      <pane ySplit="5" topLeftCell="A6" activePane="bottomLeft" state="frozen"/>
      <selection pane="bottomLeft" activeCell="F1" sqref="F1"/>
    </sheetView>
  </sheetViews>
  <sheetFormatPr defaultRowHeight="12.75"/>
  <cols>
    <col min="1" max="1" width="45.7109375" customWidth="1"/>
    <col min="2" max="4" width="13.7109375" customWidth="1"/>
    <col min="5" max="22" width="10.7109375" customWidth="1"/>
    <col min="23" max="23" width="3.7109375" customWidth="1"/>
    <col min="24" max="24" width="8.7109375" customWidth="1"/>
    <col min="26" max="26" width="15.28515625" bestFit="1" customWidth="1"/>
    <col min="27" max="28" width="9.140625" customWidth="1"/>
  </cols>
  <sheetData>
    <row r="1" spans="1:56" ht="33" customHeight="1" thickTop="1">
      <c r="A1" s="17" t="s">
        <v>69</v>
      </c>
      <c r="B1" s="18"/>
      <c r="C1" s="18"/>
      <c r="D1" s="18"/>
      <c r="E1" s="19"/>
      <c r="F1" s="19"/>
      <c r="G1" s="19"/>
      <c r="H1" s="19"/>
      <c r="I1" s="19"/>
      <c r="J1" s="19"/>
      <c r="K1" s="20" t="s">
        <v>154</v>
      </c>
      <c r="L1" s="21"/>
      <c r="M1" s="20"/>
      <c r="N1" s="21"/>
      <c r="O1" s="20"/>
      <c r="P1" s="21"/>
      <c r="Q1" s="21"/>
      <c r="R1" s="21"/>
      <c r="S1" s="19"/>
      <c r="T1" s="19"/>
      <c r="U1" s="19"/>
      <c r="V1" s="22"/>
      <c r="W1" s="23"/>
      <c r="X1" s="24"/>
      <c r="Y1" s="158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</row>
    <row r="2" spans="1:56" ht="33" customHeight="1">
      <c r="A2" s="25" t="s">
        <v>68</v>
      </c>
      <c r="B2" s="26"/>
      <c r="C2" s="26"/>
      <c r="D2" s="26"/>
      <c r="E2" s="27"/>
      <c r="F2" s="27"/>
      <c r="G2" s="27"/>
      <c r="H2" s="27"/>
      <c r="I2" s="27"/>
      <c r="J2" s="27"/>
      <c r="K2" s="28" t="s">
        <v>67</v>
      </c>
      <c r="L2" s="29"/>
      <c r="M2" s="28"/>
      <c r="N2" s="29"/>
      <c r="O2" s="28"/>
      <c r="P2" s="29"/>
      <c r="Q2" s="28" t="s">
        <v>71</v>
      </c>
      <c r="R2" s="28"/>
      <c r="S2" s="27"/>
      <c r="T2" s="27"/>
      <c r="U2" s="27"/>
      <c r="V2" s="30"/>
      <c r="W2" s="23"/>
      <c r="X2" s="24"/>
      <c r="Y2" s="158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</row>
    <row r="3" spans="1:56" ht="33" customHeight="1">
      <c r="A3" s="31" t="s">
        <v>7</v>
      </c>
      <c r="B3" s="32" t="s">
        <v>30</v>
      </c>
      <c r="C3" s="32" t="s">
        <v>8</v>
      </c>
      <c r="D3" s="33" t="s">
        <v>9</v>
      </c>
      <c r="E3" s="34" t="s">
        <v>10</v>
      </c>
      <c r="F3" s="34" t="s">
        <v>11</v>
      </c>
      <c r="G3" s="34" t="s">
        <v>12</v>
      </c>
      <c r="H3" s="34" t="s">
        <v>13</v>
      </c>
      <c r="I3" s="34" t="s">
        <v>14</v>
      </c>
      <c r="J3" s="34" t="s">
        <v>15</v>
      </c>
      <c r="K3" s="34" t="s">
        <v>16</v>
      </c>
      <c r="L3" s="34" t="s">
        <v>17</v>
      </c>
      <c r="M3" s="35" t="s">
        <v>18</v>
      </c>
      <c r="N3" s="34" t="s">
        <v>19</v>
      </c>
      <c r="O3" s="34" t="s">
        <v>20</v>
      </c>
      <c r="P3" s="34" t="s">
        <v>21</v>
      </c>
      <c r="Q3" s="34" t="s">
        <v>22</v>
      </c>
      <c r="R3" s="34" t="s">
        <v>23</v>
      </c>
      <c r="S3" s="34" t="s">
        <v>24</v>
      </c>
      <c r="T3" s="34" t="s">
        <v>25</v>
      </c>
      <c r="U3" s="34" t="s">
        <v>26</v>
      </c>
      <c r="V3" s="36" t="s">
        <v>27</v>
      </c>
      <c r="W3" s="37"/>
      <c r="X3" s="24"/>
      <c r="Y3" s="158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</row>
    <row r="4" spans="1:56" ht="33" customHeight="1">
      <c r="A4" s="31" t="s">
        <v>28</v>
      </c>
      <c r="B4" s="38">
        <f>C4+D4</f>
        <v>6225</v>
      </c>
      <c r="C4" s="38">
        <f>SUM(E4:M4)</f>
        <v>3127</v>
      </c>
      <c r="D4" s="39">
        <f>SUM(N4:V4)</f>
        <v>3098</v>
      </c>
      <c r="E4" s="40">
        <f>333</f>
        <v>333</v>
      </c>
      <c r="F4" s="40">
        <v>354</v>
      </c>
      <c r="G4" s="40">
        <f>122</f>
        <v>122</v>
      </c>
      <c r="H4" s="40">
        <v>457</v>
      </c>
      <c r="I4" s="40">
        <v>183</v>
      </c>
      <c r="J4" s="40">
        <v>386</v>
      </c>
      <c r="K4" s="40">
        <v>370</v>
      </c>
      <c r="L4" s="40">
        <v>421</v>
      </c>
      <c r="M4" s="41">
        <v>501</v>
      </c>
      <c r="N4" s="40">
        <v>179</v>
      </c>
      <c r="O4" s="40">
        <v>558</v>
      </c>
      <c r="P4" s="40">
        <v>470</v>
      </c>
      <c r="Q4" s="40">
        <v>351</v>
      </c>
      <c r="R4" s="40">
        <v>370</v>
      </c>
      <c r="S4" s="40">
        <v>347</v>
      </c>
      <c r="T4" s="40">
        <v>166</v>
      </c>
      <c r="U4" s="40">
        <v>362</v>
      </c>
      <c r="V4" s="42">
        <v>295</v>
      </c>
      <c r="W4" s="37"/>
      <c r="X4" s="24"/>
      <c r="Y4" s="158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</row>
    <row r="5" spans="1:56" ht="33" customHeight="1" thickBot="1">
      <c r="A5" s="43" t="s">
        <v>29</v>
      </c>
      <c r="B5" s="44">
        <f>C5+D5</f>
        <v>72</v>
      </c>
      <c r="C5" s="45">
        <f>SUM(E5:M5)</f>
        <v>36</v>
      </c>
      <c r="D5" s="46">
        <f>SUM(N5:V5)</f>
        <v>36</v>
      </c>
      <c r="E5" s="47">
        <v>4</v>
      </c>
      <c r="F5" s="47">
        <v>4</v>
      </c>
      <c r="G5" s="47">
        <v>3</v>
      </c>
      <c r="H5" s="47">
        <v>5</v>
      </c>
      <c r="I5" s="47">
        <v>3</v>
      </c>
      <c r="J5" s="47">
        <v>4</v>
      </c>
      <c r="K5" s="47">
        <v>4</v>
      </c>
      <c r="L5" s="47">
        <v>4</v>
      </c>
      <c r="M5" s="48">
        <v>5</v>
      </c>
      <c r="N5" s="47">
        <v>3</v>
      </c>
      <c r="O5" s="47">
        <v>5</v>
      </c>
      <c r="P5" s="47">
        <v>5</v>
      </c>
      <c r="Q5" s="47">
        <v>4</v>
      </c>
      <c r="R5" s="47">
        <v>4</v>
      </c>
      <c r="S5" s="47">
        <v>4</v>
      </c>
      <c r="T5" s="47">
        <v>3</v>
      </c>
      <c r="U5" s="47">
        <v>4</v>
      </c>
      <c r="V5" s="49">
        <v>4</v>
      </c>
      <c r="W5" s="37"/>
      <c r="X5" s="24"/>
      <c r="Y5" s="158" t="s">
        <v>70</v>
      </c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</row>
    <row r="6" spans="1:56" ht="33" customHeight="1" thickTop="1" thickBot="1">
      <c r="A6" s="50" t="s">
        <v>75</v>
      </c>
      <c r="B6" s="51">
        <f>IF(COUNTA(A7:A11)&lt;4,2000,IF(COUNTA(A7:A11)=4,SUM(B7:B11),SUM(B7:B11)-MAXA(B7:B11)))</f>
        <v>366</v>
      </c>
      <c r="C6" s="51">
        <f>IF(COUNTA(A7:A11)&lt;4,"",IF(COUNTA(A7:A11)=4,SUM(C7:C11),SUM(C7:C11)-MAXA(C7:C11)))</f>
        <v>184</v>
      </c>
      <c r="D6" s="52">
        <f>IF(COUNTA(A7:A11)&lt;4,"",IF(COUNTA(A7:A11)=4,SUM(D7:D11),SUM(D7:D11)-MAXA(D7:D11)))</f>
        <v>181</v>
      </c>
      <c r="E6" s="53">
        <f>IF(COUNTA(A7:A11)&lt;5,"",MAXA(B7:B11))</f>
        <v>99</v>
      </c>
      <c r="F6" s="54"/>
      <c r="G6" s="54"/>
      <c r="H6" s="54"/>
      <c r="I6" s="54"/>
      <c r="J6" s="54"/>
      <c r="K6" s="54"/>
      <c r="L6" s="54"/>
      <c r="M6" s="55"/>
      <c r="N6" s="53"/>
      <c r="O6" s="54"/>
      <c r="P6" s="54"/>
      <c r="Q6" s="54"/>
      <c r="R6" s="54"/>
      <c r="S6" s="54"/>
      <c r="T6" s="54"/>
      <c r="U6" s="54"/>
      <c r="V6" s="56"/>
      <c r="W6" s="57"/>
      <c r="X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</row>
    <row r="7" spans="1:56" ht="33" customHeight="1">
      <c r="A7" s="58" t="s">
        <v>105</v>
      </c>
      <c r="B7" s="59">
        <f>IF(A7="",0,C7+D7)</f>
        <v>91</v>
      </c>
      <c r="C7" s="59">
        <f>SUM(E7:M7)</f>
        <v>47</v>
      </c>
      <c r="D7" s="60">
        <f>SUM(N7:V7)</f>
        <v>44</v>
      </c>
      <c r="E7" s="61">
        <v>5</v>
      </c>
      <c r="F7" s="61">
        <v>6</v>
      </c>
      <c r="G7" s="61">
        <v>5</v>
      </c>
      <c r="H7" s="61">
        <v>8</v>
      </c>
      <c r="I7" s="61">
        <v>3</v>
      </c>
      <c r="J7" s="61">
        <v>4</v>
      </c>
      <c r="K7" s="61">
        <v>4</v>
      </c>
      <c r="L7" s="61">
        <v>7</v>
      </c>
      <c r="M7" s="62">
        <v>5</v>
      </c>
      <c r="N7" s="61">
        <v>3</v>
      </c>
      <c r="O7" s="61">
        <v>6</v>
      </c>
      <c r="P7" s="61">
        <v>5</v>
      </c>
      <c r="Q7" s="61">
        <v>4</v>
      </c>
      <c r="R7" s="61">
        <v>5</v>
      </c>
      <c r="S7" s="61">
        <v>4</v>
      </c>
      <c r="T7" s="61">
        <v>4</v>
      </c>
      <c r="U7" s="61">
        <v>6</v>
      </c>
      <c r="V7" s="63">
        <v>7</v>
      </c>
      <c r="W7" s="64"/>
      <c r="X7" s="24"/>
      <c r="Y7" s="158" t="str">
        <f>IF(COUNT(E7:V7)=18,"F",COUNT(E7:V7))</f>
        <v>F</v>
      </c>
      <c r="Z7" s="65">
        <f>SUM(B7:B11)</f>
        <v>465</v>
      </c>
      <c r="AA7" s="65">
        <f t="shared" ref="AA7:AT7" si="0">SUM(C7:C11)</f>
        <v>233</v>
      </c>
      <c r="AB7" s="65">
        <f t="shared" si="0"/>
        <v>232</v>
      </c>
      <c r="AC7" s="65">
        <f t="shared" si="0"/>
        <v>27</v>
      </c>
      <c r="AD7" s="65">
        <f t="shared" si="0"/>
        <v>27</v>
      </c>
      <c r="AE7" s="65">
        <f t="shared" si="0"/>
        <v>22</v>
      </c>
      <c r="AF7" s="65">
        <f t="shared" si="0"/>
        <v>31</v>
      </c>
      <c r="AG7" s="65">
        <f t="shared" si="0"/>
        <v>18</v>
      </c>
      <c r="AH7" s="65">
        <f t="shared" si="0"/>
        <v>24</v>
      </c>
      <c r="AI7" s="65">
        <f t="shared" si="0"/>
        <v>22</v>
      </c>
      <c r="AJ7" s="65">
        <f t="shared" si="0"/>
        <v>30</v>
      </c>
      <c r="AK7" s="65">
        <f t="shared" si="0"/>
        <v>32</v>
      </c>
      <c r="AL7" s="65">
        <f t="shared" si="0"/>
        <v>19</v>
      </c>
      <c r="AM7" s="65">
        <f t="shared" si="0"/>
        <v>29</v>
      </c>
      <c r="AN7" s="65">
        <f t="shared" si="0"/>
        <v>32</v>
      </c>
      <c r="AO7" s="65">
        <f t="shared" si="0"/>
        <v>27</v>
      </c>
      <c r="AP7" s="65">
        <f t="shared" si="0"/>
        <v>25</v>
      </c>
      <c r="AQ7" s="65">
        <f t="shared" si="0"/>
        <v>24</v>
      </c>
      <c r="AR7" s="65">
        <f t="shared" si="0"/>
        <v>17</v>
      </c>
      <c r="AS7" s="65">
        <f t="shared" si="0"/>
        <v>31</v>
      </c>
      <c r="AT7" s="65">
        <f t="shared" si="0"/>
        <v>28</v>
      </c>
      <c r="AU7" s="24"/>
      <c r="AV7" s="24"/>
      <c r="AW7" s="24"/>
      <c r="AX7" s="24"/>
      <c r="AY7" s="24"/>
      <c r="AZ7" s="24"/>
      <c r="BA7" s="24"/>
      <c r="BB7" s="24"/>
      <c r="BC7" s="24"/>
      <c r="BD7" s="24"/>
    </row>
    <row r="8" spans="1:56" ht="33" customHeight="1">
      <c r="A8" s="58" t="s">
        <v>106</v>
      </c>
      <c r="B8" s="59">
        <f>IF(A8="",0,C8+D8)</f>
        <v>89</v>
      </c>
      <c r="C8" s="59">
        <f>SUM(E8:M8)</f>
        <v>44</v>
      </c>
      <c r="D8" s="60">
        <f>SUM(N8:V8)</f>
        <v>45</v>
      </c>
      <c r="E8" s="61">
        <v>4</v>
      </c>
      <c r="F8" s="61">
        <v>5</v>
      </c>
      <c r="G8" s="61">
        <v>4</v>
      </c>
      <c r="H8" s="61">
        <v>4</v>
      </c>
      <c r="I8" s="61">
        <v>5</v>
      </c>
      <c r="J8" s="61">
        <v>5</v>
      </c>
      <c r="K8" s="61">
        <v>4</v>
      </c>
      <c r="L8" s="61">
        <v>4</v>
      </c>
      <c r="M8" s="62">
        <v>9</v>
      </c>
      <c r="N8" s="61">
        <v>4</v>
      </c>
      <c r="O8" s="61">
        <v>5</v>
      </c>
      <c r="P8" s="61">
        <v>8</v>
      </c>
      <c r="Q8" s="61">
        <v>5</v>
      </c>
      <c r="R8" s="61">
        <v>4</v>
      </c>
      <c r="S8" s="61">
        <v>5</v>
      </c>
      <c r="T8" s="61">
        <v>3</v>
      </c>
      <c r="U8" s="61">
        <v>6</v>
      </c>
      <c r="V8" s="63">
        <v>5</v>
      </c>
      <c r="W8" s="64"/>
      <c r="X8" s="24"/>
      <c r="Y8" s="158" t="str">
        <f t="shared" ref="Y8:Y11" si="1">IF(COUNT(E8:V8)=18,"F",COUNT(E8:V8))</f>
        <v>F</v>
      </c>
      <c r="Z8" s="65">
        <f>COUNTA(A7:A11)</f>
        <v>5</v>
      </c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</row>
    <row r="9" spans="1:56" ht="33" customHeight="1">
      <c r="A9" s="58" t="s">
        <v>107</v>
      </c>
      <c r="B9" s="59">
        <f>IF(A9="",0,C9+D9)</f>
        <v>89</v>
      </c>
      <c r="C9" s="59">
        <f>SUM(E9:M9)</f>
        <v>45</v>
      </c>
      <c r="D9" s="60">
        <f>SUM(N9:V9)</f>
        <v>44</v>
      </c>
      <c r="E9" s="61">
        <v>6</v>
      </c>
      <c r="F9" s="61">
        <v>5</v>
      </c>
      <c r="G9" s="61">
        <v>4</v>
      </c>
      <c r="H9" s="61">
        <v>6</v>
      </c>
      <c r="I9" s="61">
        <v>3</v>
      </c>
      <c r="J9" s="61">
        <v>5</v>
      </c>
      <c r="K9" s="61">
        <v>5</v>
      </c>
      <c r="L9" s="61">
        <v>5</v>
      </c>
      <c r="M9" s="62">
        <v>6</v>
      </c>
      <c r="N9" s="61">
        <v>4</v>
      </c>
      <c r="O9" s="61">
        <v>5</v>
      </c>
      <c r="P9" s="61">
        <v>6</v>
      </c>
      <c r="Q9" s="61">
        <v>7</v>
      </c>
      <c r="R9" s="61">
        <v>5</v>
      </c>
      <c r="S9" s="61">
        <v>4</v>
      </c>
      <c r="T9" s="61">
        <v>2</v>
      </c>
      <c r="U9" s="61">
        <v>6</v>
      </c>
      <c r="V9" s="63">
        <v>5</v>
      </c>
      <c r="W9" s="64"/>
      <c r="X9" s="24"/>
      <c r="Y9" s="158" t="str">
        <f t="shared" si="1"/>
        <v>F</v>
      </c>
      <c r="Z9" s="65">
        <f>Z7/$Z$8</f>
        <v>93</v>
      </c>
      <c r="AA9" s="65">
        <f t="shared" ref="AA9:AT9" si="2">AA7/$Z$8</f>
        <v>46.6</v>
      </c>
      <c r="AB9" s="65">
        <f t="shared" si="2"/>
        <v>46.4</v>
      </c>
      <c r="AC9" s="65">
        <f t="shared" si="2"/>
        <v>5.4</v>
      </c>
      <c r="AD9" s="65">
        <f t="shared" si="2"/>
        <v>5.4</v>
      </c>
      <c r="AE9" s="65">
        <f t="shared" si="2"/>
        <v>4.4000000000000004</v>
      </c>
      <c r="AF9" s="65">
        <f t="shared" si="2"/>
        <v>6.2</v>
      </c>
      <c r="AG9" s="65">
        <f t="shared" si="2"/>
        <v>3.6</v>
      </c>
      <c r="AH9" s="65">
        <f t="shared" si="2"/>
        <v>4.8</v>
      </c>
      <c r="AI9" s="65">
        <f t="shared" si="2"/>
        <v>4.4000000000000004</v>
      </c>
      <c r="AJ9" s="65">
        <f t="shared" si="2"/>
        <v>6</v>
      </c>
      <c r="AK9" s="65">
        <f t="shared" si="2"/>
        <v>6.4</v>
      </c>
      <c r="AL9" s="65">
        <f t="shared" si="2"/>
        <v>3.8</v>
      </c>
      <c r="AM9" s="65">
        <f t="shared" si="2"/>
        <v>5.8</v>
      </c>
      <c r="AN9" s="65">
        <f t="shared" si="2"/>
        <v>6.4</v>
      </c>
      <c r="AO9" s="65">
        <f t="shared" si="2"/>
        <v>5.4</v>
      </c>
      <c r="AP9" s="65">
        <f t="shared" si="2"/>
        <v>5</v>
      </c>
      <c r="AQ9" s="65">
        <f t="shared" si="2"/>
        <v>4.8</v>
      </c>
      <c r="AR9" s="65">
        <f t="shared" si="2"/>
        <v>3.4</v>
      </c>
      <c r="AS9" s="65">
        <f t="shared" si="2"/>
        <v>6.2</v>
      </c>
      <c r="AT9" s="65">
        <f t="shared" si="2"/>
        <v>5.6</v>
      </c>
      <c r="AU9" s="24"/>
      <c r="AV9" s="24"/>
      <c r="AW9" s="24"/>
      <c r="AX9" s="24"/>
      <c r="AY9" s="24"/>
      <c r="AZ9" s="24"/>
      <c r="BA9" s="24"/>
      <c r="BB9" s="24"/>
      <c r="BC9" s="24"/>
      <c r="BD9" s="24"/>
    </row>
    <row r="10" spans="1:56" ht="33" customHeight="1">
      <c r="A10" s="58" t="s">
        <v>108</v>
      </c>
      <c r="B10" s="59">
        <f>IF(A10="",0,C10+D10)</f>
        <v>99</v>
      </c>
      <c r="C10" s="59">
        <f>SUM(E10:M10)</f>
        <v>48</v>
      </c>
      <c r="D10" s="60">
        <f>SUM(N10:V10)</f>
        <v>51</v>
      </c>
      <c r="E10" s="61">
        <v>6</v>
      </c>
      <c r="F10" s="61">
        <v>5</v>
      </c>
      <c r="G10" s="61">
        <v>3</v>
      </c>
      <c r="H10" s="61">
        <v>7</v>
      </c>
      <c r="I10" s="61">
        <v>3</v>
      </c>
      <c r="J10" s="61">
        <v>5</v>
      </c>
      <c r="K10" s="61">
        <v>5</v>
      </c>
      <c r="L10" s="61">
        <v>8</v>
      </c>
      <c r="M10" s="62">
        <v>6</v>
      </c>
      <c r="N10" s="61">
        <v>4</v>
      </c>
      <c r="O10" s="61">
        <v>6</v>
      </c>
      <c r="P10" s="61">
        <v>7</v>
      </c>
      <c r="Q10" s="61">
        <v>5</v>
      </c>
      <c r="R10" s="61">
        <v>6</v>
      </c>
      <c r="S10" s="61">
        <v>6</v>
      </c>
      <c r="T10" s="61">
        <v>5</v>
      </c>
      <c r="U10" s="61">
        <v>6</v>
      </c>
      <c r="V10" s="63">
        <v>6</v>
      </c>
      <c r="W10" s="64"/>
      <c r="X10" s="24"/>
      <c r="Y10" s="158" t="str">
        <f t="shared" si="1"/>
        <v>F</v>
      </c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</row>
    <row r="11" spans="1:56" ht="33" customHeight="1" thickBot="1">
      <c r="A11" s="66" t="s">
        <v>110</v>
      </c>
      <c r="B11" s="67">
        <f>IF(A11="",0,C11+D11)</f>
        <v>97</v>
      </c>
      <c r="C11" s="68">
        <f>SUM(E11:M11)</f>
        <v>49</v>
      </c>
      <c r="D11" s="46">
        <f>SUM(N11:V11)</f>
        <v>48</v>
      </c>
      <c r="E11" s="69">
        <v>6</v>
      </c>
      <c r="F11" s="69">
        <v>6</v>
      </c>
      <c r="G11" s="69">
        <v>6</v>
      </c>
      <c r="H11" s="69">
        <v>6</v>
      </c>
      <c r="I11" s="69">
        <v>4</v>
      </c>
      <c r="J11" s="69">
        <v>5</v>
      </c>
      <c r="K11" s="69">
        <v>4</v>
      </c>
      <c r="L11" s="69">
        <v>6</v>
      </c>
      <c r="M11" s="70">
        <v>6</v>
      </c>
      <c r="N11" s="69">
        <v>4</v>
      </c>
      <c r="O11" s="69">
        <v>7</v>
      </c>
      <c r="P11" s="69">
        <v>6</v>
      </c>
      <c r="Q11" s="69">
        <v>6</v>
      </c>
      <c r="R11" s="69">
        <v>5</v>
      </c>
      <c r="S11" s="69">
        <v>5</v>
      </c>
      <c r="T11" s="69">
        <v>3</v>
      </c>
      <c r="U11" s="69">
        <v>7</v>
      </c>
      <c r="V11" s="71">
        <v>5</v>
      </c>
      <c r="W11" s="64"/>
      <c r="X11" s="24"/>
      <c r="Y11" s="158" t="str">
        <f t="shared" si="1"/>
        <v>F</v>
      </c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</row>
    <row r="12" spans="1:56" ht="33" customHeight="1" thickTop="1" thickBot="1">
      <c r="A12" s="72" t="s">
        <v>82</v>
      </c>
      <c r="B12" s="73">
        <f>IF(COUNTA(A13:A17)&lt;4,2000,IF(COUNTA(A13:A17)=4,SUM(B13:B17),SUM(B13:B17)-MAXA(B13:B17)))</f>
        <v>390</v>
      </c>
      <c r="C12" s="73">
        <f>IF(COUNTA(A13:A17)&lt;4,"",IF(COUNTA(A13:A17)=4,SUM(C13:C17),SUM(C13:C17)-MAXA(C13:C17)))</f>
        <v>203</v>
      </c>
      <c r="D12" s="74">
        <f>IF(COUNTA(A13:A17)&lt;4,"",IF(COUNTA(A13:A17)=4,SUM(D13:D17),SUM(D13:D17)-MAXA(D13:D17)))</f>
        <v>187</v>
      </c>
      <c r="E12" s="59">
        <f>IF(COUNTA(A13:A17)&lt;5,"",MAXA(B13:B17))</f>
        <v>123</v>
      </c>
      <c r="F12" s="61"/>
      <c r="G12" s="61"/>
      <c r="H12" s="61"/>
      <c r="I12" s="61"/>
      <c r="J12" s="61"/>
      <c r="K12" s="61"/>
      <c r="L12" s="61"/>
      <c r="M12" s="62"/>
      <c r="N12" s="59"/>
      <c r="O12" s="61"/>
      <c r="P12" s="61"/>
      <c r="Q12" s="61"/>
      <c r="R12" s="61"/>
      <c r="S12" s="61"/>
      <c r="T12" s="61"/>
      <c r="U12" s="61"/>
      <c r="V12" s="63"/>
      <c r="W12" s="57"/>
      <c r="X12" s="24"/>
      <c r="Y12" s="158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</row>
    <row r="13" spans="1:56" ht="33" customHeight="1">
      <c r="A13" s="58" t="s">
        <v>131</v>
      </c>
      <c r="B13" s="59">
        <f>IF(A13="",0,C13+D13)</f>
        <v>96</v>
      </c>
      <c r="C13" s="59">
        <f>SUM(E13:M13)</f>
        <v>54</v>
      </c>
      <c r="D13" s="60">
        <f>SUM(N13:V13)</f>
        <v>42</v>
      </c>
      <c r="E13" s="61">
        <v>8</v>
      </c>
      <c r="F13" s="61">
        <v>5</v>
      </c>
      <c r="G13" s="61">
        <v>5</v>
      </c>
      <c r="H13" s="61">
        <v>7</v>
      </c>
      <c r="I13" s="61">
        <v>3</v>
      </c>
      <c r="J13" s="61">
        <v>6</v>
      </c>
      <c r="K13" s="61">
        <v>7</v>
      </c>
      <c r="L13" s="61">
        <v>5</v>
      </c>
      <c r="M13" s="62">
        <v>8</v>
      </c>
      <c r="N13" s="61">
        <v>5</v>
      </c>
      <c r="O13" s="61">
        <v>6</v>
      </c>
      <c r="P13" s="61">
        <v>5</v>
      </c>
      <c r="Q13" s="61">
        <v>6</v>
      </c>
      <c r="R13" s="61">
        <v>5</v>
      </c>
      <c r="S13" s="61">
        <v>3</v>
      </c>
      <c r="T13" s="61">
        <v>3</v>
      </c>
      <c r="U13" s="61">
        <v>4</v>
      </c>
      <c r="V13" s="63">
        <v>5</v>
      </c>
      <c r="W13" s="64"/>
      <c r="X13" s="24"/>
      <c r="Y13" s="158" t="str">
        <f>IF(COUNT(E13:V13)=18,"F",COUNT(E13:V13))</f>
        <v>F</v>
      </c>
      <c r="Z13" s="65">
        <f>SUM(B13:B17)</f>
        <v>513</v>
      </c>
      <c r="AA13" s="65">
        <f t="shared" ref="AA13:AT13" si="3">SUM(C13:C17)</f>
        <v>263</v>
      </c>
      <c r="AB13" s="65">
        <f t="shared" si="3"/>
        <v>250</v>
      </c>
      <c r="AC13" s="65">
        <f t="shared" si="3"/>
        <v>39</v>
      </c>
      <c r="AD13" s="65">
        <f t="shared" si="3"/>
        <v>24</v>
      </c>
      <c r="AE13" s="65">
        <f t="shared" si="3"/>
        <v>22</v>
      </c>
      <c r="AF13" s="65">
        <f t="shared" si="3"/>
        <v>34</v>
      </c>
      <c r="AG13" s="65">
        <f t="shared" si="3"/>
        <v>19</v>
      </c>
      <c r="AH13" s="65">
        <f t="shared" si="3"/>
        <v>28</v>
      </c>
      <c r="AI13" s="65">
        <f t="shared" si="3"/>
        <v>30</v>
      </c>
      <c r="AJ13" s="65">
        <f t="shared" si="3"/>
        <v>32</v>
      </c>
      <c r="AK13" s="65">
        <f t="shared" si="3"/>
        <v>35</v>
      </c>
      <c r="AL13" s="65">
        <f t="shared" si="3"/>
        <v>27</v>
      </c>
      <c r="AM13" s="65">
        <f t="shared" si="3"/>
        <v>33</v>
      </c>
      <c r="AN13" s="65">
        <f t="shared" si="3"/>
        <v>31</v>
      </c>
      <c r="AO13" s="65">
        <f t="shared" si="3"/>
        <v>31</v>
      </c>
      <c r="AP13" s="65">
        <f t="shared" si="3"/>
        <v>23</v>
      </c>
      <c r="AQ13" s="65">
        <f t="shared" si="3"/>
        <v>26</v>
      </c>
      <c r="AR13" s="65">
        <f t="shared" si="3"/>
        <v>21</v>
      </c>
      <c r="AS13" s="65">
        <f t="shared" si="3"/>
        <v>27</v>
      </c>
      <c r="AT13" s="65">
        <f t="shared" si="3"/>
        <v>31</v>
      </c>
      <c r="AU13" s="24"/>
      <c r="AV13" s="24"/>
      <c r="AW13" s="24"/>
      <c r="AX13" s="24"/>
      <c r="AY13" s="24"/>
      <c r="AZ13" s="24"/>
      <c r="BA13" s="24"/>
      <c r="BB13" s="24"/>
      <c r="BC13" s="24"/>
      <c r="BD13" s="24"/>
    </row>
    <row r="14" spans="1:56" ht="33" customHeight="1">
      <c r="A14" s="58" t="s">
        <v>132</v>
      </c>
      <c r="B14" s="59">
        <f>IF(A14="",0,C14+D14)</f>
        <v>101</v>
      </c>
      <c r="C14" s="59">
        <f>SUM(E14:M14)</f>
        <v>52</v>
      </c>
      <c r="D14" s="60">
        <f>SUM(N14:V14)</f>
        <v>49</v>
      </c>
      <c r="E14" s="61">
        <v>6</v>
      </c>
      <c r="F14" s="61">
        <v>3</v>
      </c>
      <c r="G14" s="61">
        <v>5</v>
      </c>
      <c r="H14" s="61">
        <v>8</v>
      </c>
      <c r="I14" s="61">
        <v>4</v>
      </c>
      <c r="J14" s="61">
        <v>6</v>
      </c>
      <c r="K14" s="61">
        <v>6</v>
      </c>
      <c r="L14" s="61">
        <v>6</v>
      </c>
      <c r="M14" s="62">
        <v>8</v>
      </c>
      <c r="N14" s="61">
        <v>5</v>
      </c>
      <c r="O14" s="61">
        <v>7</v>
      </c>
      <c r="P14" s="61">
        <v>6</v>
      </c>
      <c r="Q14" s="61">
        <v>6</v>
      </c>
      <c r="R14" s="61">
        <v>5</v>
      </c>
      <c r="S14" s="61">
        <v>6</v>
      </c>
      <c r="T14" s="61">
        <v>3</v>
      </c>
      <c r="U14" s="61">
        <v>5</v>
      </c>
      <c r="V14" s="63">
        <v>6</v>
      </c>
      <c r="W14" s="64"/>
      <c r="X14" s="24"/>
      <c r="Y14" s="158" t="str">
        <f t="shared" ref="Y14:Y17" si="4">IF(COUNT(E14:V14)=18,"F",COUNT(E14:V14))</f>
        <v>F</v>
      </c>
      <c r="Z14" s="65">
        <f>COUNTA(A13:A17)</f>
        <v>5</v>
      </c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24"/>
      <c r="AV14" s="24"/>
      <c r="AW14" s="24"/>
      <c r="AX14" s="24"/>
      <c r="AY14" s="24"/>
      <c r="AZ14" s="24"/>
      <c r="BA14" s="24"/>
      <c r="BB14" s="24"/>
      <c r="BC14" s="24"/>
      <c r="BD14" s="24"/>
    </row>
    <row r="15" spans="1:56" ht="33" customHeight="1">
      <c r="A15" s="58" t="s">
        <v>133</v>
      </c>
      <c r="B15" s="59">
        <f>IF(A15="",0,C15+D15)</f>
        <v>123</v>
      </c>
      <c r="C15" s="59">
        <f>SUM(E15:M15)</f>
        <v>60</v>
      </c>
      <c r="D15" s="60">
        <f>SUM(N15:V15)</f>
        <v>63</v>
      </c>
      <c r="E15" s="61">
        <v>10</v>
      </c>
      <c r="F15" s="61">
        <v>7</v>
      </c>
      <c r="G15" s="61">
        <v>5</v>
      </c>
      <c r="H15" s="61">
        <v>7</v>
      </c>
      <c r="I15" s="61">
        <v>4</v>
      </c>
      <c r="J15" s="61">
        <v>5</v>
      </c>
      <c r="K15" s="61">
        <v>5</v>
      </c>
      <c r="L15" s="61">
        <v>10</v>
      </c>
      <c r="M15" s="62">
        <v>7</v>
      </c>
      <c r="N15" s="61">
        <v>8</v>
      </c>
      <c r="O15" s="61">
        <v>8</v>
      </c>
      <c r="P15" s="61">
        <v>9</v>
      </c>
      <c r="Q15" s="61">
        <v>7</v>
      </c>
      <c r="R15" s="61">
        <v>5</v>
      </c>
      <c r="S15" s="61">
        <v>8</v>
      </c>
      <c r="T15" s="61">
        <v>5</v>
      </c>
      <c r="U15" s="61">
        <v>6</v>
      </c>
      <c r="V15" s="63">
        <v>7</v>
      </c>
      <c r="W15" s="64"/>
      <c r="X15" s="24"/>
      <c r="Y15" s="158" t="str">
        <f t="shared" si="4"/>
        <v>F</v>
      </c>
      <c r="Z15" s="65">
        <f>Z13/$Z$14</f>
        <v>102.6</v>
      </c>
      <c r="AA15" s="65">
        <f t="shared" ref="AA15:AT15" si="5">AA13/$Z$14</f>
        <v>52.6</v>
      </c>
      <c r="AB15" s="65">
        <f t="shared" si="5"/>
        <v>50</v>
      </c>
      <c r="AC15" s="65">
        <f t="shared" si="5"/>
        <v>7.8</v>
      </c>
      <c r="AD15" s="65">
        <f t="shared" si="5"/>
        <v>4.8</v>
      </c>
      <c r="AE15" s="65">
        <f t="shared" si="5"/>
        <v>4.4000000000000004</v>
      </c>
      <c r="AF15" s="65">
        <f t="shared" si="5"/>
        <v>6.8</v>
      </c>
      <c r="AG15" s="65">
        <f t="shared" si="5"/>
        <v>3.8</v>
      </c>
      <c r="AH15" s="65">
        <f t="shared" si="5"/>
        <v>5.6</v>
      </c>
      <c r="AI15" s="65">
        <f t="shared" si="5"/>
        <v>6</v>
      </c>
      <c r="AJ15" s="65">
        <f t="shared" si="5"/>
        <v>6.4</v>
      </c>
      <c r="AK15" s="65">
        <f t="shared" si="5"/>
        <v>7</v>
      </c>
      <c r="AL15" s="65">
        <f t="shared" si="5"/>
        <v>5.4</v>
      </c>
      <c r="AM15" s="65">
        <f t="shared" si="5"/>
        <v>6.6</v>
      </c>
      <c r="AN15" s="65">
        <f t="shared" si="5"/>
        <v>6.2</v>
      </c>
      <c r="AO15" s="65">
        <f t="shared" si="5"/>
        <v>6.2</v>
      </c>
      <c r="AP15" s="65">
        <f t="shared" si="5"/>
        <v>4.5999999999999996</v>
      </c>
      <c r="AQ15" s="65">
        <f t="shared" si="5"/>
        <v>5.2</v>
      </c>
      <c r="AR15" s="65">
        <f t="shared" si="5"/>
        <v>4.2</v>
      </c>
      <c r="AS15" s="65">
        <f t="shared" si="5"/>
        <v>5.4</v>
      </c>
      <c r="AT15" s="65">
        <f t="shared" si="5"/>
        <v>6.2</v>
      </c>
      <c r="AU15" s="24"/>
      <c r="AV15" s="24"/>
      <c r="AW15" s="24"/>
      <c r="AX15" s="24"/>
      <c r="AY15" s="24"/>
      <c r="AZ15" s="24"/>
      <c r="BA15" s="24"/>
      <c r="BB15" s="24"/>
      <c r="BC15" s="24"/>
      <c r="BD15" s="24"/>
    </row>
    <row r="16" spans="1:56" ht="33" customHeight="1">
      <c r="A16" s="58" t="s">
        <v>134</v>
      </c>
      <c r="B16" s="59">
        <f>IF(A16="",0,C16+D16)</f>
        <v>98</v>
      </c>
      <c r="C16" s="59">
        <f>SUM(E16:M16)</f>
        <v>49</v>
      </c>
      <c r="D16" s="60">
        <f>SUM(N16:V16)</f>
        <v>49</v>
      </c>
      <c r="E16" s="61">
        <v>7</v>
      </c>
      <c r="F16" s="61">
        <v>4</v>
      </c>
      <c r="G16" s="61">
        <v>4</v>
      </c>
      <c r="H16" s="61">
        <v>7</v>
      </c>
      <c r="I16" s="61">
        <v>4</v>
      </c>
      <c r="J16" s="61">
        <v>6</v>
      </c>
      <c r="K16" s="61">
        <v>7</v>
      </c>
      <c r="L16" s="61">
        <v>5</v>
      </c>
      <c r="M16" s="62">
        <v>5</v>
      </c>
      <c r="N16" s="61">
        <v>4</v>
      </c>
      <c r="O16" s="61">
        <v>6</v>
      </c>
      <c r="P16" s="61">
        <v>6</v>
      </c>
      <c r="Q16" s="61">
        <v>6</v>
      </c>
      <c r="R16" s="61">
        <v>4</v>
      </c>
      <c r="S16" s="61">
        <v>4</v>
      </c>
      <c r="T16" s="61">
        <v>6</v>
      </c>
      <c r="U16" s="61">
        <v>6</v>
      </c>
      <c r="V16" s="63">
        <v>7</v>
      </c>
      <c r="W16" s="64"/>
      <c r="X16" s="24"/>
      <c r="Y16" s="158" t="str">
        <f t="shared" si="4"/>
        <v>F</v>
      </c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</row>
    <row r="17" spans="1:56" ht="33" customHeight="1" thickBot="1">
      <c r="A17" s="58" t="s">
        <v>135</v>
      </c>
      <c r="B17" s="75">
        <f>IF(A17="",0,C17+D17)</f>
        <v>95</v>
      </c>
      <c r="C17" s="59">
        <f>SUM(E17:M17)</f>
        <v>48</v>
      </c>
      <c r="D17" s="60">
        <f>SUM(N17:V17)</f>
        <v>47</v>
      </c>
      <c r="E17" s="61">
        <v>8</v>
      </c>
      <c r="F17" s="61">
        <v>5</v>
      </c>
      <c r="G17" s="61">
        <v>3</v>
      </c>
      <c r="H17" s="61">
        <v>5</v>
      </c>
      <c r="I17" s="61">
        <v>4</v>
      </c>
      <c r="J17" s="61">
        <v>5</v>
      </c>
      <c r="K17" s="61">
        <v>5</v>
      </c>
      <c r="L17" s="61">
        <v>6</v>
      </c>
      <c r="M17" s="62">
        <v>7</v>
      </c>
      <c r="N17" s="61">
        <v>5</v>
      </c>
      <c r="O17" s="61">
        <v>6</v>
      </c>
      <c r="P17" s="61">
        <v>5</v>
      </c>
      <c r="Q17" s="61">
        <v>6</v>
      </c>
      <c r="R17" s="61">
        <v>4</v>
      </c>
      <c r="S17" s="61">
        <v>5</v>
      </c>
      <c r="T17" s="61">
        <v>4</v>
      </c>
      <c r="U17" s="61">
        <v>6</v>
      </c>
      <c r="V17" s="63">
        <v>6</v>
      </c>
      <c r="W17" s="64"/>
      <c r="X17" s="24"/>
      <c r="Y17" s="158" t="str">
        <f t="shared" si="4"/>
        <v>F</v>
      </c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</row>
    <row r="18" spans="1:56" ht="33" customHeight="1" thickTop="1" thickBot="1">
      <c r="A18" s="50" t="s">
        <v>78</v>
      </c>
      <c r="B18" s="51">
        <f>IF(COUNTA(A19:A23)&lt;4,2000,IF(COUNTA(A19:A23)=4,SUM(B19:B23),SUM(B19:B23)-MAXA(B19:B23)))</f>
        <v>423</v>
      </c>
      <c r="C18" s="51">
        <f>IF(COUNTA(A19:A23)&lt;4,"",IF(COUNTA(A19:A23)=4,SUM(C19:C23),SUM(C19:C23)-MAXA(C19:C23)))</f>
        <v>214</v>
      </c>
      <c r="D18" s="52">
        <f>IF(COUNTA(A19:A23)&lt;4,"",IF(COUNTA(A19:A23)=4,SUM(D19:D23),SUM(D19:D23)-MAXA(D19:D23)))</f>
        <v>201</v>
      </c>
      <c r="E18" s="53">
        <f>IF(COUNTA(A19:A23)&lt;5,"",MAXA(B19:B23))</f>
        <v>135</v>
      </c>
      <c r="F18" s="54"/>
      <c r="G18" s="54"/>
      <c r="H18" s="54"/>
      <c r="I18" s="54"/>
      <c r="J18" s="54"/>
      <c r="K18" s="54"/>
      <c r="L18" s="54"/>
      <c r="M18" s="55"/>
      <c r="N18" s="53"/>
      <c r="O18" s="54"/>
      <c r="P18" s="54"/>
      <c r="Q18" s="54"/>
      <c r="R18" s="54"/>
      <c r="S18" s="54"/>
      <c r="T18" s="54"/>
      <c r="U18" s="54"/>
      <c r="V18" s="56"/>
      <c r="W18" s="57"/>
      <c r="X18" s="24"/>
      <c r="Y18" s="158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</row>
    <row r="19" spans="1:56" ht="33" customHeight="1">
      <c r="A19" s="58" t="s">
        <v>91</v>
      </c>
      <c r="B19" s="59">
        <f>IF(A19="",0,C19+D19)</f>
        <v>100</v>
      </c>
      <c r="C19" s="59">
        <f>SUM(E19:M19)</f>
        <v>54</v>
      </c>
      <c r="D19" s="60">
        <f>SUM(N19:V19)</f>
        <v>46</v>
      </c>
      <c r="E19" s="61">
        <v>6</v>
      </c>
      <c r="F19" s="61">
        <v>6</v>
      </c>
      <c r="G19" s="61">
        <v>5</v>
      </c>
      <c r="H19" s="61">
        <v>5</v>
      </c>
      <c r="I19" s="61">
        <v>4</v>
      </c>
      <c r="J19" s="61">
        <v>8</v>
      </c>
      <c r="K19" s="61">
        <v>5</v>
      </c>
      <c r="L19" s="61">
        <v>7</v>
      </c>
      <c r="M19" s="62">
        <v>8</v>
      </c>
      <c r="N19" s="61">
        <v>4</v>
      </c>
      <c r="O19" s="61">
        <v>8</v>
      </c>
      <c r="P19" s="61">
        <v>7</v>
      </c>
      <c r="Q19" s="61">
        <v>4</v>
      </c>
      <c r="R19" s="61">
        <v>5</v>
      </c>
      <c r="S19" s="61">
        <v>5</v>
      </c>
      <c r="T19" s="61">
        <v>4</v>
      </c>
      <c r="U19" s="61">
        <v>5</v>
      </c>
      <c r="V19" s="63">
        <v>4</v>
      </c>
      <c r="W19" s="64"/>
      <c r="X19" s="24"/>
      <c r="Y19" s="158" t="str">
        <f>IF(COUNT(E19:V19)=18,"F",COUNT(E19:V19))</f>
        <v>F</v>
      </c>
      <c r="Z19" s="65">
        <f>SUM(B19:B23)</f>
        <v>558</v>
      </c>
      <c r="AA19" s="65">
        <f t="shared" ref="AA19:AT19" si="6">SUM(C19:C23)</f>
        <v>283</v>
      </c>
      <c r="AB19" s="65">
        <f t="shared" si="6"/>
        <v>275</v>
      </c>
      <c r="AC19" s="65">
        <f t="shared" si="6"/>
        <v>37</v>
      </c>
      <c r="AD19" s="65">
        <f t="shared" si="6"/>
        <v>29</v>
      </c>
      <c r="AE19" s="65">
        <f t="shared" si="6"/>
        <v>26</v>
      </c>
      <c r="AF19" s="65">
        <f t="shared" si="6"/>
        <v>33</v>
      </c>
      <c r="AG19" s="65">
        <f t="shared" si="6"/>
        <v>27</v>
      </c>
      <c r="AH19" s="65">
        <f t="shared" si="6"/>
        <v>30</v>
      </c>
      <c r="AI19" s="65">
        <f t="shared" si="6"/>
        <v>30</v>
      </c>
      <c r="AJ19" s="65">
        <f t="shared" si="6"/>
        <v>36</v>
      </c>
      <c r="AK19" s="65">
        <f t="shared" si="6"/>
        <v>35</v>
      </c>
      <c r="AL19" s="65">
        <f t="shared" si="6"/>
        <v>25</v>
      </c>
      <c r="AM19" s="65">
        <f t="shared" si="6"/>
        <v>48</v>
      </c>
      <c r="AN19" s="65">
        <f t="shared" si="6"/>
        <v>40</v>
      </c>
      <c r="AO19" s="65">
        <f t="shared" si="6"/>
        <v>25</v>
      </c>
      <c r="AP19" s="65">
        <f t="shared" si="6"/>
        <v>31</v>
      </c>
      <c r="AQ19" s="65">
        <f t="shared" si="6"/>
        <v>30</v>
      </c>
      <c r="AR19" s="65">
        <f t="shared" si="6"/>
        <v>18</v>
      </c>
      <c r="AS19" s="65">
        <f t="shared" si="6"/>
        <v>30</v>
      </c>
      <c r="AT19" s="65">
        <f t="shared" si="6"/>
        <v>28</v>
      </c>
      <c r="AU19" s="24"/>
      <c r="AV19" s="24"/>
      <c r="AW19" s="24"/>
      <c r="AX19" s="24"/>
      <c r="AY19" s="24"/>
      <c r="AZ19" s="24"/>
      <c r="BA19" s="24"/>
      <c r="BB19" s="24"/>
      <c r="BC19" s="24"/>
      <c r="BD19" s="24"/>
    </row>
    <row r="20" spans="1:56" ht="33" customHeight="1">
      <c r="A20" s="58" t="s">
        <v>92</v>
      </c>
      <c r="B20" s="59">
        <f>IF(A20="",0,C20+D20)</f>
        <v>89</v>
      </c>
      <c r="C20" s="59">
        <f>SUM(E20:M20)</f>
        <v>43</v>
      </c>
      <c r="D20" s="60">
        <f>SUM(N20:V20)</f>
        <v>46</v>
      </c>
      <c r="E20" s="61">
        <v>7</v>
      </c>
      <c r="F20" s="61">
        <v>4</v>
      </c>
      <c r="G20" s="61">
        <v>3</v>
      </c>
      <c r="H20" s="61">
        <v>5</v>
      </c>
      <c r="I20" s="61">
        <v>4</v>
      </c>
      <c r="J20" s="61">
        <v>4</v>
      </c>
      <c r="K20" s="61">
        <v>6</v>
      </c>
      <c r="L20" s="61">
        <v>5</v>
      </c>
      <c r="M20" s="62">
        <v>5</v>
      </c>
      <c r="N20" s="61">
        <v>5</v>
      </c>
      <c r="O20" s="61">
        <v>6</v>
      </c>
      <c r="P20" s="61">
        <v>7</v>
      </c>
      <c r="Q20" s="61">
        <v>4</v>
      </c>
      <c r="R20" s="61">
        <v>7</v>
      </c>
      <c r="S20" s="61">
        <v>5</v>
      </c>
      <c r="T20" s="61">
        <v>3</v>
      </c>
      <c r="U20" s="61">
        <v>4</v>
      </c>
      <c r="V20" s="63">
        <v>5</v>
      </c>
      <c r="W20" s="64"/>
      <c r="X20" s="24"/>
      <c r="Y20" s="158" t="str">
        <f t="shared" ref="Y20:Y23" si="7">IF(COUNT(E20:V20)=18,"F",COUNT(E20:V20))</f>
        <v>F</v>
      </c>
      <c r="Z20" s="65">
        <f>COUNTA(A19:A23)</f>
        <v>5</v>
      </c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24"/>
      <c r="AV20" s="24"/>
      <c r="AW20" s="24"/>
      <c r="AX20" s="24"/>
      <c r="AY20" s="24"/>
      <c r="AZ20" s="24"/>
      <c r="BA20" s="24"/>
      <c r="BB20" s="24"/>
      <c r="BC20" s="24"/>
      <c r="BD20" s="24"/>
    </row>
    <row r="21" spans="1:56" ht="33" customHeight="1">
      <c r="A21" s="58" t="s">
        <v>93</v>
      </c>
      <c r="B21" s="59">
        <f>IF(A21="",0,C21+D21)</f>
        <v>100</v>
      </c>
      <c r="C21" s="59">
        <f>SUM(E21:M21)</f>
        <v>56</v>
      </c>
      <c r="D21" s="60">
        <f>SUM(N21:V21)</f>
        <v>44</v>
      </c>
      <c r="E21" s="61">
        <v>7</v>
      </c>
      <c r="F21" s="61">
        <v>6</v>
      </c>
      <c r="G21" s="61">
        <v>6</v>
      </c>
      <c r="H21" s="61">
        <v>7</v>
      </c>
      <c r="I21" s="61">
        <v>5</v>
      </c>
      <c r="J21" s="61">
        <v>7</v>
      </c>
      <c r="K21" s="61">
        <v>6</v>
      </c>
      <c r="L21" s="61">
        <v>6</v>
      </c>
      <c r="M21" s="62">
        <v>6</v>
      </c>
      <c r="N21" s="61">
        <v>5</v>
      </c>
      <c r="O21" s="61">
        <v>7</v>
      </c>
      <c r="P21" s="61">
        <v>6</v>
      </c>
      <c r="Q21" s="61">
        <v>4</v>
      </c>
      <c r="R21" s="61">
        <v>5</v>
      </c>
      <c r="S21" s="61">
        <v>4</v>
      </c>
      <c r="T21" s="61">
        <v>3</v>
      </c>
      <c r="U21" s="61">
        <v>5</v>
      </c>
      <c r="V21" s="63">
        <v>5</v>
      </c>
      <c r="W21" s="64"/>
      <c r="X21" s="24"/>
      <c r="Y21" s="158" t="str">
        <f t="shared" si="7"/>
        <v>F</v>
      </c>
      <c r="Z21" s="65">
        <f>Z19/$Z$20</f>
        <v>111.6</v>
      </c>
      <c r="AA21" s="65">
        <f t="shared" ref="AA21:AT21" si="8">AA19/$Z$20</f>
        <v>56.6</v>
      </c>
      <c r="AB21" s="65">
        <f t="shared" si="8"/>
        <v>55</v>
      </c>
      <c r="AC21" s="65">
        <f t="shared" si="8"/>
        <v>7.4</v>
      </c>
      <c r="AD21" s="65">
        <f t="shared" si="8"/>
        <v>5.8</v>
      </c>
      <c r="AE21" s="65">
        <f t="shared" si="8"/>
        <v>5.2</v>
      </c>
      <c r="AF21" s="65">
        <f t="shared" si="8"/>
        <v>6.6</v>
      </c>
      <c r="AG21" s="65">
        <f t="shared" si="8"/>
        <v>5.4</v>
      </c>
      <c r="AH21" s="65">
        <f t="shared" si="8"/>
        <v>6</v>
      </c>
      <c r="AI21" s="65">
        <f t="shared" si="8"/>
        <v>6</v>
      </c>
      <c r="AJ21" s="65">
        <f t="shared" si="8"/>
        <v>7.2</v>
      </c>
      <c r="AK21" s="65">
        <f t="shared" si="8"/>
        <v>7</v>
      </c>
      <c r="AL21" s="65">
        <f t="shared" si="8"/>
        <v>5</v>
      </c>
      <c r="AM21" s="65">
        <f t="shared" si="8"/>
        <v>9.6</v>
      </c>
      <c r="AN21" s="65">
        <f t="shared" si="8"/>
        <v>8</v>
      </c>
      <c r="AO21" s="65">
        <f t="shared" si="8"/>
        <v>5</v>
      </c>
      <c r="AP21" s="65">
        <f t="shared" si="8"/>
        <v>6.2</v>
      </c>
      <c r="AQ21" s="65">
        <f t="shared" si="8"/>
        <v>6</v>
      </c>
      <c r="AR21" s="65">
        <f t="shared" si="8"/>
        <v>3.6</v>
      </c>
      <c r="AS21" s="65">
        <f t="shared" si="8"/>
        <v>6</v>
      </c>
      <c r="AT21" s="65">
        <f t="shared" si="8"/>
        <v>5.6</v>
      </c>
      <c r="AU21" s="24"/>
      <c r="AV21" s="24"/>
      <c r="AW21" s="24"/>
      <c r="AX21" s="24"/>
      <c r="AY21" s="24"/>
      <c r="AZ21" s="24"/>
      <c r="BA21" s="24"/>
      <c r="BB21" s="24"/>
      <c r="BC21" s="24"/>
      <c r="BD21" s="24"/>
    </row>
    <row r="22" spans="1:56" ht="33" customHeight="1">
      <c r="A22" s="58" t="s">
        <v>95</v>
      </c>
      <c r="B22" s="59">
        <f>IF(A22="",0,C22+D22)</f>
        <v>134</v>
      </c>
      <c r="C22" s="59">
        <f>SUM(E22:M22)</f>
        <v>69</v>
      </c>
      <c r="D22" s="60">
        <f>SUM(N22:V22)</f>
        <v>65</v>
      </c>
      <c r="E22" s="61">
        <v>11</v>
      </c>
      <c r="F22" s="61">
        <v>7</v>
      </c>
      <c r="G22" s="61">
        <v>6</v>
      </c>
      <c r="H22" s="61">
        <v>8</v>
      </c>
      <c r="I22" s="61">
        <v>6</v>
      </c>
      <c r="J22" s="61">
        <v>5</v>
      </c>
      <c r="K22" s="61">
        <v>8</v>
      </c>
      <c r="L22" s="61">
        <v>10</v>
      </c>
      <c r="M22" s="62">
        <v>8</v>
      </c>
      <c r="N22" s="61">
        <v>4</v>
      </c>
      <c r="O22" s="61">
        <v>14</v>
      </c>
      <c r="P22" s="61">
        <v>7</v>
      </c>
      <c r="Q22" s="61">
        <v>6</v>
      </c>
      <c r="R22" s="61">
        <v>7</v>
      </c>
      <c r="S22" s="61">
        <v>7</v>
      </c>
      <c r="T22" s="61">
        <v>3</v>
      </c>
      <c r="U22" s="61">
        <v>9</v>
      </c>
      <c r="V22" s="63">
        <v>8</v>
      </c>
      <c r="W22" s="64"/>
      <c r="X22" s="24"/>
      <c r="Y22" s="158" t="str">
        <f t="shared" si="7"/>
        <v>F</v>
      </c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</row>
    <row r="23" spans="1:56" ht="33" customHeight="1" thickBot="1">
      <c r="A23" s="66" t="s">
        <v>94</v>
      </c>
      <c r="B23" s="67">
        <f>IF(A23="",0,C23+D23)</f>
        <v>135</v>
      </c>
      <c r="C23" s="68">
        <f>SUM(E23:M23)</f>
        <v>61</v>
      </c>
      <c r="D23" s="46">
        <f>SUM(N23:V23)</f>
        <v>74</v>
      </c>
      <c r="E23" s="69">
        <v>6</v>
      </c>
      <c r="F23" s="69">
        <v>6</v>
      </c>
      <c r="G23" s="69">
        <v>6</v>
      </c>
      <c r="H23" s="69">
        <v>8</v>
      </c>
      <c r="I23" s="69">
        <v>8</v>
      </c>
      <c r="J23" s="69">
        <v>6</v>
      </c>
      <c r="K23" s="69">
        <v>5</v>
      </c>
      <c r="L23" s="69">
        <v>8</v>
      </c>
      <c r="M23" s="70">
        <v>8</v>
      </c>
      <c r="N23" s="69">
        <v>7</v>
      </c>
      <c r="O23" s="69">
        <v>13</v>
      </c>
      <c r="P23" s="69">
        <v>13</v>
      </c>
      <c r="Q23" s="69">
        <v>7</v>
      </c>
      <c r="R23" s="69">
        <v>7</v>
      </c>
      <c r="S23" s="69">
        <v>9</v>
      </c>
      <c r="T23" s="69">
        <v>5</v>
      </c>
      <c r="U23" s="69">
        <v>7</v>
      </c>
      <c r="V23" s="71">
        <v>6</v>
      </c>
      <c r="W23" s="64"/>
      <c r="X23" s="24"/>
      <c r="Y23" s="158" t="str">
        <f t="shared" si="7"/>
        <v>F</v>
      </c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</row>
    <row r="24" spans="1:56" ht="33" customHeight="1" thickTop="1" thickBot="1">
      <c r="A24" s="72" t="s">
        <v>76</v>
      </c>
      <c r="B24" s="73">
        <f>IF(COUNTA(A25:A29)&lt;4,2000,IF(COUNTA(A25:A29)=4,SUM(B25:B29),SUM(B25:B29)-MAXA(B25:B29)))</f>
        <v>480</v>
      </c>
      <c r="C24" s="73">
        <f>IF(COUNTA(A25:A29)&lt;4,"",IF(COUNTA(A25:A29)=4,SUM(C25:C29),SUM(C25:C29)-MAXA(C25:C29)))</f>
        <v>246</v>
      </c>
      <c r="D24" s="74">
        <f>IF(COUNTA(A25:A29)&lt;4,"",IF(COUNTA(A25:A29)=4,SUM(D25:D29),SUM(D25:D29)-MAXA(D25:D29)))</f>
        <v>234</v>
      </c>
      <c r="E24" s="59" t="str">
        <f>IF(COUNTA(A25:A29)&lt;5,"",MAXA(B25:B29))</f>
        <v/>
      </c>
      <c r="F24" s="61"/>
      <c r="G24" s="61"/>
      <c r="H24" s="61"/>
      <c r="I24" s="61"/>
      <c r="J24" s="61"/>
      <c r="K24" s="61"/>
      <c r="L24" s="61"/>
      <c r="M24" s="62"/>
      <c r="N24" s="59"/>
      <c r="O24" s="61"/>
      <c r="P24" s="61"/>
      <c r="Q24" s="61"/>
      <c r="R24" s="61"/>
      <c r="S24" s="61"/>
      <c r="T24" s="61"/>
      <c r="U24" s="61"/>
      <c r="V24" s="63"/>
      <c r="W24" s="57"/>
      <c r="X24" s="24"/>
      <c r="Y24" s="158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</row>
    <row r="25" spans="1:56" ht="33" customHeight="1">
      <c r="A25" s="58" t="s">
        <v>101</v>
      </c>
      <c r="B25" s="59">
        <f>IF(A25="",0,C25+D25)</f>
        <v>88</v>
      </c>
      <c r="C25" s="59">
        <f>SUM(E25:M25)</f>
        <v>46</v>
      </c>
      <c r="D25" s="60">
        <f>SUM(N25:V25)</f>
        <v>42</v>
      </c>
      <c r="E25" s="61">
        <v>6</v>
      </c>
      <c r="F25" s="61">
        <v>6</v>
      </c>
      <c r="G25" s="61">
        <v>4</v>
      </c>
      <c r="H25" s="61">
        <v>6</v>
      </c>
      <c r="I25" s="61">
        <v>4</v>
      </c>
      <c r="J25" s="61">
        <v>5</v>
      </c>
      <c r="K25" s="61">
        <v>5</v>
      </c>
      <c r="L25" s="61">
        <v>5</v>
      </c>
      <c r="M25" s="62">
        <v>5</v>
      </c>
      <c r="N25" s="61">
        <v>4</v>
      </c>
      <c r="O25" s="61">
        <v>5</v>
      </c>
      <c r="P25" s="61">
        <v>6</v>
      </c>
      <c r="Q25" s="61">
        <v>4</v>
      </c>
      <c r="R25" s="61">
        <v>5</v>
      </c>
      <c r="S25" s="61">
        <v>6</v>
      </c>
      <c r="T25" s="61">
        <v>3</v>
      </c>
      <c r="U25" s="61">
        <v>4</v>
      </c>
      <c r="V25" s="63">
        <v>5</v>
      </c>
      <c r="W25" s="64"/>
      <c r="X25" s="24"/>
      <c r="Y25" s="158" t="str">
        <f>IF(COUNT(E25:V25)=18,"F",COUNT(E25:V25))</f>
        <v>F</v>
      </c>
      <c r="Z25" s="65">
        <f>SUM(B25:B29)</f>
        <v>480</v>
      </c>
      <c r="AA25" s="65">
        <f t="shared" ref="AA25:AT25" si="9">SUM(C25:C29)</f>
        <v>246</v>
      </c>
      <c r="AB25" s="65">
        <f t="shared" si="9"/>
        <v>234</v>
      </c>
      <c r="AC25" s="65">
        <f t="shared" si="9"/>
        <v>31</v>
      </c>
      <c r="AD25" s="65">
        <f t="shared" si="9"/>
        <v>26</v>
      </c>
      <c r="AE25" s="65">
        <f t="shared" si="9"/>
        <v>19</v>
      </c>
      <c r="AF25" s="65">
        <f t="shared" si="9"/>
        <v>36</v>
      </c>
      <c r="AG25" s="65">
        <f t="shared" si="9"/>
        <v>22</v>
      </c>
      <c r="AH25" s="65">
        <f t="shared" si="9"/>
        <v>27</v>
      </c>
      <c r="AI25" s="65">
        <f t="shared" si="9"/>
        <v>26</v>
      </c>
      <c r="AJ25" s="65">
        <f t="shared" si="9"/>
        <v>29</v>
      </c>
      <c r="AK25" s="65">
        <f t="shared" si="9"/>
        <v>30</v>
      </c>
      <c r="AL25" s="65">
        <f t="shared" si="9"/>
        <v>18</v>
      </c>
      <c r="AM25" s="65">
        <f t="shared" si="9"/>
        <v>33</v>
      </c>
      <c r="AN25" s="65">
        <f t="shared" si="9"/>
        <v>28</v>
      </c>
      <c r="AO25" s="65">
        <f t="shared" si="9"/>
        <v>24</v>
      </c>
      <c r="AP25" s="65">
        <f t="shared" si="9"/>
        <v>29</v>
      </c>
      <c r="AQ25" s="65">
        <f t="shared" si="9"/>
        <v>29</v>
      </c>
      <c r="AR25" s="65">
        <f t="shared" si="9"/>
        <v>16</v>
      </c>
      <c r="AS25" s="65">
        <f t="shared" si="9"/>
        <v>31</v>
      </c>
      <c r="AT25" s="65">
        <f t="shared" si="9"/>
        <v>26</v>
      </c>
      <c r="AU25" s="24"/>
      <c r="AV25" s="24"/>
      <c r="AW25" s="24"/>
      <c r="AX25" s="24"/>
      <c r="AY25" s="24"/>
      <c r="AZ25" s="24"/>
      <c r="BA25" s="24"/>
      <c r="BB25" s="24"/>
      <c r="BC25" s="24"/>
      <c r="BD25" s="24"/>
    </row>
    <row r="26" spans="1:56" ht="33" customHeight="1">
      <c r="A26" s="58" t="s">
        <v>102</v>
      </c>
      <c r="B26" s="59">
        <f>IF(A26="",0,C26+D26)</f>
        <v>129</v>
      </c>
      <c r="C26" s="59">
        <f>SUM(E26:M26)</f>
        <v>63</v>
      </c>
      <c r="D26" s="60">
        <f>SUM(N26:V26)</f>
        <v>66</v>
      </c>
      <c r="E26" s="61">
        <v>8</v>
      </c>
      <c r="F26" s="61">
        <v>8</v>
      </c>
      <c r="G26" s="61">
        <v>4</v>
      </c>
      <c r="H26" s="61">
        <v>8</v>
      </c>
      <c r="I26" s="61">
        <v>6</v>
      </c>
      <c r="J26" s="61">
        <v>7</v>
      </c>
      <c r="K26" s="61">
        <v>7</v>
      </c>
      <c r="L26" s="61">
        <v>8</v>
      </c>
      <c r="M26" s="62">
        <v>7</v>
      </c>
      <c r="N26" s="61">
        <v>4</v>
      </c>
      <c r="O26" s="61">
        <v>9</v>
      </c>
      <c r="P26" s="61">
        <v>8</v>
      </c>
      <c r="Q26" s="61">
        <v>7</v>
      </c>
      <c r="R26" s="61">
        <v>8</v>
      </c>
      <c r="S26" s="61">
        <v>9</v>
      </c>
      <c r="T26" s="61">
        <v>4</v>
      </c>
      <c r="U26" s="61">
        <v>9</v>
      </c>
      <c r="V26" s="63">
        <v>8</v>
      </c>
      <c r="W26" s="64"/>
      <c r="X26" s="24"/>
      <c r="Y26" s="158" t="str">
        <f t="shared" ref="Y26:Y29" si="10">IF(COUNT(E26:V26)=18,"F",COUNT(E26:V26))</f>
        <v>F</v>
      </c>
      <c r="Z26" s="65">
        <f>COUNTA(A25:A29)</f>
        <v>4</v>
      </c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24"/>
      <c r="AV26" s="24"/>
      <c r="AW26" s="24"/>
      <c r="AX26" s="24"/>
      <c r="AY26" s="24"/>
      <c r="AZ26" s="24"/>
      <c r="BA26" s="24"/>
      <c r="BB26" s="24"/>
      <c r="BC26" s="24"/>
      <c r="BD26" s="24"/>
    </row>
    <row r="27" spans="1:56" ht="33" customHeight="1">
      <c r="A27" s="58" t="s">
        <v>103</v>
      </c>
      <c r="B27" s="59">
        <f>IF(A27="",0,C27+D27)</f>
        <v>123</v>
      </c>
      <c r="C27" s="59">
        <f>SUM(E27:M27)</f>
        <v>67</v>
      </c>
      <c r="D27" s="60">
        <f>SUM(N27:V27)</f>
        <v>56</v>
      </c>
      <c r="E27" s="61">
        <v>8</v>
      </c>
      <c r="F27" s="61">
        <v>6</v>
      </c>
      <c r="G27" s="61">
        <v>6</v>
      </c>
      <c r="H27" s="61">
        <v>12</v>
      </c>
      <c r="I27" s="61">
        <v>5</v>
      </c>
      <c r="J27" s="61">
        <v>7</v>
      </c>
      <c r="K27" s="61">
        <v>6</v>
      </c>
      <c r="L27" s="61">
        <v>8</v>
      </c>
      <c r="M27" s="62">
        <v>9</v>
      </c>
      <c r="N27" s="61">
        <v>5</v>
      </c>
      <c r="O27" s="61">
        <v>6</v>
      </c>
      <c r="P27" s="61">
        <v>6</v>
      </c>
      <c r="Q27" s="61">
        <v>6</v>
      </c>
      <c r="R27" s="61">
        <v>8</v>
      </c>
      <c r="S27" s="61">
        <v>7</v>
      </c>
      <c r="T27" s="61">
        <v>4</v>
      </c>
      <c r="U27" s="61">
        <v>9</v>
      </c>
      <c r="V27" s="63">
        <v>5</v>
      </c>
      <c r="W27" s="64"/>
      <c r="X27" s="24"/>
      <c r="Y27" s="158" t="str">
        <f t="shared" si="10"/>
        <v>F</v>
      </c>
      <c r="Z27" s="65">
        <f>Z25/$Z$26</f>
        <v>120</v>
      </c>
      <c r="AA27" s="65">
        <f t="shared" ref="AA27:AT27" si="11">AA25/$Z$26</f>
        <v>61.5</v>
      </c>
      <c r="AB27" s="65">
        <f t="shared" si="11"/>
        <v>58.5</v>
      </c>
      <c r="AC27" s="65">
        <f t="shared" si="11"/>
        <v>7.75</v>
      </c>
      <c r="AD27" s="65">
        <f t="shared" si="11"/>
        <v>6.5</v>
      </c>
      <c r="AE27" s="65">
        <f t="shared" si="11"/>
        <v>4.75</v>
      </c>
      <c r="AF27" s="65">
        <f t="shared" si="11"/>
        <v>9</v>
      </c>
      <c r="AG27" s="65">
        <f t="shared" si="11"/>
        <v>5.5</v>
      </c>
      <c r="AH27" s="65">
        <f t="shared" si="11"/>
        <v>6.75</v>
      </c>
      <c r="AI27" s="65">
        <f t="shared" si="11"/>
        <v>6.5</v>
      </c>
      <c r="AJ27" s="65">
        <f t="shared" si="11"/>
        <v>7.25</v>
      </c>
      <c r="AK27" s="65">
        <f t="shared" si="11"/>
        <v>7.5</v>
      </c>
      <c r="AL27" s="65">
        <f t="shared" si="11"/>
        <v>4.5</v>
      </c>
      <c r="AM27" s="65">
        <f t="shared" si="11"/>
        <v>8.25</v>
      </c>
      <c r="AN27" s="65">
        <f t="shared" si="11"/>
        <v>7</v>
      </c>
      <c r="AO27" s="65">
        <f t="shared" si="11"/>
        <v>6</v>
      </c>
      <c r="AP27" s="65">
        <f t="shared" si="11"/>
        <v>7.25</v>
      </c>
      <c r="AQ27" s="65">
        <f t="shared" si="11"/>
        <v>7.25</v>
      </c>
      <c r="AR27" s="65">
        <f t="shared" si="11"/>
        <v>4</v>
      </c>
      <c r="AS27" s="65">
        <f t="shared" si="11"/>
        <v>7.75</v>
      </c>
      <c r="AT27" s="65">
        <f t="shared" si="11"/>
        <v>6.5</v>
      </c>
      <c r="AU27" s="24"/>
      <c r="AV27" s="24"/>
      <c r="AW27" s="24"/>
      <c r="AX27" s="24"/>
      <c r="AY27" s="24"/>
      <c r="AZ27" s="24"/>
      <c r="BA27" s="24"/>
      <c r="BB27" s="24"/>
      <c r="BC27" s="24"/>
      <c r="BD27" s="24"/>
    </row>
    <row r="28" spans="1:56" ht="33" customHeight="1">
      <c r="A28" s="58" t="s">
        <v>104</v>
      </c>
      <c r="B28" s="59">
        <f>IF(A28="",0,C28+D28)</f>
        <v>140</v>
      </c>
      <c r="C28" s="59">
        <f>SUM(E28:M28)</f>
        <v>70</v>
      </c>
      <c r="D28" s="60">
        <f>SUM(N28:V28)</f>
        <v>70</v>
      </c>
      <c r="E28" s="61">
        <v>9</v>
      </c>
      <c r="F28" s="61">
        <v>6</v>
      </c>
      <c r="G28" s="61">
        <v>5</v>
      </c>
      <c r="H28" s="61">
        <v>10</v>
      </c>
      <c r="I28" s="61">
        <v>7</v>
      </c>
      <c r="J28" s="61">
        <v>8</v>
      </c>
      <c r="K28" s="61">
        <v>8</v>
      </c>
      <c r="L28" s="61">
        <v>8</v>
      </c>
      <c r="M28" s="62">
        <v>9</v>
      </c>
      <c r="N28" s="61">
        <v>5</v>
      </c>
      <c r="O28" s="61">
        <v>13</v>
      </c>
      <c r="P28" s="61">
        <v>8</v>
      </c>
      <c r="Q28" s="61">
        <v>7</v>
      </c>
      <c r="R28" s="61">
        <v>8</v>
      </c>
      <c r="S28" s="61">
        <v>7</v>
      </c>
      <c r="T28" s="61">
        <v>5</v>
      </c>
      <c r="U28" s="61">
        <v>9</v>
      </c>
      <c r="V28" s="63">
        <v>8</v>
      </c>
      <c r="W28" s="64"/>
      <c r="X28" s="24"/>
      <c r="Y28" s="158" t="str">
        <f t="shared" si="10"/>
        <v>F</v>
      </c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</row>
    <row r="29" spans="1:56" ht="33" customHeight="1" thickBot="1">
      <c r="A29" s="58"/>
      <c r="B29" s="75"/>
      <c r="C29" s="59"/>
      <c r="D29" s="60"/>
      <c r="E29" s="61"/>
      <c r="F29" s="61"/>
      <c r="G29" s="61"/>
      <c r="H29" s="61"/>
      <c r="I29" s="61"/>
      <c r="J29" s="61"/>
      <c r="K29" s="61"/>
      <c r="L29" s="61"/>
      <c r="M29" s="62"/>
      <c r="N29" s="61"/>
      <c r="O29" s="61"/>
      <c r="P29" s="61"/>
      <c r="Q29" s="61"/>
      <c r="R29" s="61"/>
      <c r="S29" s="61"/>
      <c r="T29" s="61"/>
      <c r="U29" s="61"/>
      <c r="V29" s="63"/>
      <c r="W29" s="64"/>
      <c r="X29" s="24"/>
      <c r="Y29" s="158">
        <f t="shared" si="10"/>
        <v>0</v>
      </c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</row>
    <row r="30" spans="1:56" ht="33" customHeight="1" thickTop="1" thickBot="1">
      <c r="A30" s="50" t="s">
        <v>72</v>
      </c>
      <c r="B30" s="51">
        <f>IF(COUNTA(A31:A35)&lt;4,2000,IF(COUNTA(A31:A35)=4,SUM(B31:B35),SUM(B31:B35)-MAXA(B31:B35)))</f>
        <v>365</v>
      </c>
      <c r="C30" s="51">
        <f>IF(COUNTA(A31:A35)&lt;4,"",IF(COUNTA(A31:A35)=4,SUM(C31:C35),SUM(C31:C35)-MAXA(C31:C35)))</f>
        <v>187</v>
      </c>
      <c r="D30" s="52">
        <f>IF(COUNTA(A31:A35)&lt;4,"",IF(COUNTA(A31:A35)=4,SUM(D31:D35),SUM(D31:D35)-MAXA(D31:D35)))</f>
        <v>178</v>
      </c>
      <c r="E30" s="53" t="str">
        <f>IF(COUNTA(A31:A35)&lt;5,"",MAXA(B31:B35))</f>
        <v/>
      </c>
      <c r="F30" s="54"/>
      <c r="G30" s="54"/>
      <c r="H30" s="54"/>
      <c r="I30" s="54"/>
      <c r="J30" s="54"/>
      <c r="K30" s="54"/>
      <c r="L30" s="54"/>
      <c r="M30" s="55"/>
      <c r="N30" s="53"/>
      <c r="O30" s="54"/>
      <c r="P30" s="54"/>
      <c r="Q30" s="54"/>
      <c r="R30" s="54"/>
      <c r="S30" s="54"/>
      <c r="T30" s="54"/>
      <c r="U30" s="54"/>
      <c r="V30" s="56"/>
      <c r="W30" s="57"/>
      <c r="X30" s="24"/>
      <c r="Y30" s="158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</row>
    <row r="31" spans="1:56" ht="33" customHeight="1">
      <c r="A31" s="58" t="s">
        <v>96</v>
      </c>
      <c r="B31" s="59">
        <f>IF(A31="",0,C31+D31)</f>
        <v>83</v>
      </c>
      <c r="C31" s="59">
        <f>SUM(E31:M31)</f>
        <v>43</v>
      </c>
      <c r="D31" s="60">
        <f>SUM(N31:V31)</f>
        <v>40</v>
      </c>
      <c r="E31" s="61">
        <v>6</v>
      </c>
      <c r="F31" s="61">
        <v>5</v>
      </c>
      <c r="G31" s="61">
        <v>4</v>
      </c>
      <c r="H31" s="61">
        <v>5</v>
      </c>
      <c r="I31" s="61">
        <v>3</v>
      </c>
      <c r="J31" s="61">
        <v>5</v>
      </c>
      <c r="K31" s="61">
        <v>4</v>
      </c>
      <c r="L31" s="61">
        <v>5</v>
      </c>
      <c r="M31" s="62">
        <v>6</v>
      </c>
      <c r="N31" s="61">
        <v>3</v>
      </c>
      <c r="O31" s="61">
        <v>6</v>
      </c>
      <c r="P31" s="61">
        <v>6</v>
      </c>
      <c r="Q31" s="61">
        <v>5</v>
      </c>
      <c r="R31" s="61">
        <v>5</v>
      </c>
      <c r="S31" s="61">
        <v>4</v>
      </c>
      <c r="T31" s="61">
        <v>3</v>
      </c>
      <c r="U31" s="61">
        <v>4</v>
      </c>
      <c r="V31" s="63">
        <v>4</v>
      </c>
      <c r="W31" s="64"/>
      <c r="X31" s="24"/>
      <c r="Y31" s="158" t="str">
        <f>IF(COUNT(E31:V31)=18,"F",COUNT(E31:V31))</f>
        <v>F</v>
      </c>
      <c r="Z31" s="65">
        <f>SUM(B31:B35)</f>
        <v>365</v>
      </c>
      <c r="AA31" s="65">
        <f t="shared" ref="AA31:AT31" si="12">SUM(C31:C35)</f>
        <v>187</v>
      </c>
      <c r="AB31" s="65">
        <f t="shared" si="12"/>
        <v>178</v>
      </c>
      <c r="AC31" s="65">
        <f t="shared" si="12"/>
        <v>24</v>
      </c>
      <c r="AD31" s="65">
        <f t="shared" si="12"/>
        <v>18</v>
      </c>
      <c r="AE31" s="65">
        <f t="shared" si="12"/>
        <v>18</v>
      </c>
      <c r="AF31" s="65">
        <f t="shared" si="12"/>
        <v>21</v>
      </c>
      <c r="AG31" s="65">
        <f t="shared" si="12"/>
        <v>14</v>
      </c>
      <c r="AH31" s="65">
        <f t="shared" si="12"/>
        <v>22</v>
      </c>
      <c r="AI31" s="65">
        <f t="shared" si="12"/>
        <v>23</v>
      </c>
      <c r="AJ31" s="65">
        <f t="shared" si="12"/>
        <v>20</v>
      </c>
      <c r="AK31" s="65">
        <f t="shared" si="12"/>
        <v>27</v>
      </c>
      <c r="AL31" s="65">
        <f t="shared" si="12"/>
        <v>16</v>
      </c>
      <c r="AM31" s="65">
        <f t="shared" si="12"/>
        <v>28</v>
      </c>
      <c r="AN31" s="65">
        <f t="shared" si="12"/>
        <v>24</v>
      </c>
      <c r="AO31" s="65">
        <f t="shared" si="12"/>
        <v>20</v>
      </c>
      <c r="AP31" s="65">
        <f t="shared" si="12"/>
        <v>20</v>
      </c>
      <c r="AQ31" s="65">
        <f t="shared" si="12"/>
        <v>19</v>
      </c>
      <c r="AR31" s="65">
        <f t="shared" si="12"/>
        <v>14</v>
      </c>
      <c r="AS31" s="65">
        <f t="shared" si="12"/>
        <v>19</v>
      </c>
      <c r="AT31" s="65">
        <f t="shared" si="12"/>
        <v>18</v>
      </c>
      <c r="AU31" s="24"/>
      <c r="AV31" s="24"/>
      <c r="AW31" s="24"/>
      <c r="AX31" s="24"/>
      <c r="AY31" s="24"/>
      <c r="AZ31" s="24"/>
      <c r="BA31" s="24"/>
      <c r="BB31" s="24"/>
      <c r="BC31" s="24"/>
      <c r="BD31" s="24"/>
    </row>
    <row r="32" spans="1:56" ht="33" customHeight="1">
      <c r="A32" s="58" t="s">
        <v>97</v>
      </c>
      <c r="B32" s="59">
        <f>IF(A32="",0,C32+D32)</f>
        <v>86</v>
      </c>
      <c r="C32" s="59">
        <f>SUM(E32:M32)</f>
        <v>45</v>
      </c>
      <c r="D32" s="60">
        <f>SUM(N32:V32)</f>
        <v>41</v>
      </c>
      <c r="E32" s="61">
        <v>5</v>
      </c>
      <c r="F32" s="61">
        <v>4</v>
      </c>
      <c r="G32" s="61">
        <v>6</v>
      </c>
      <c r="H32" s="61">
        <v>6</v>
      </c>
      <c r="I32" s="61">
        <v>4</v>
      </c>
      <c r="J32" s="61">
        <v>5</v>
      </c>
      <c r="K32" s="61">
        <v>5</v>
      </c>
      <c r="L32" s="61">
        <v>5</v>
      </c>
      <c r="M32" s="62">
        <v>5</v>
      </c>
      <c r="N32" s="61">
        <v>5</v>
      </c>
      <c r="O32" s="61">
        <v>6</v>
      </c>
      <c r="P32" s="61">
        <v>5</v>
      </c>
      <c r="Q32" s="61">
        <v>4</v>
      </c>
      <c r="R32" s="61">
        <v>4</v>
      </c>
      <c r="S32" s="61">
        <v>4</v>
      </c>
      <c r="T32" s="61">
        <v>4</v>
      </c>
      <c r="U32" s="61">
        <v>4</v>
      </c>
      <c r="V32" s="63">
        <v>5</v>
      </c>
      <c r="W32" s="64"/>
      <c r="X32" s="24"/>
      <c r="Y32" s="158" t="str">
        <f t="shared" ref="Y32:Y35" si="13">IF(COUNT(E32:V32)=18,"F",COUNT(E32:V32))</f>
        <v>F</v>
      </c>
      <c r="Z32" s="65">
        <f>COUNTA(A31:A35)</f>
        <v>4</v>
      </c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24"/>
      <c r="AV32" s="24"/>
      <c r="AW32" s="24"/>
      <c r="AX32" s="24"/>
      <c r="AY32" s="24"/>
      <c r="AZ32" s="24"/>
      <c r="BA32" s="24"/>
      <c r="BB32" s="24"/>
      <c r="BC32" s="24"/>
      <c r="BD32" s="24"/>
    </row>
    <row r="33" spans="1:56" ht="33" customHeight="1">
      <c r="A33" s="58"/>
      <c r="B33" s="165" t="s">
        <v>161</v>
      </c>
      <c r="C33" s="59"/>
      <c r="D33" s="60"/>
      <c r="E33" s="61"/>
      <c r="F33" s="61"/>
      <c r="G33" s="61"/>
      <c r="H33" s="61"/>
      <c r="I33" s="61"/>
      <c r="J33" s="61"/>
      <c r="K33" s="61"/>
      <c r="L33" s="61"/>
      <c r="M33" s="62"/>
      <c r="N33" s="61"/>
      <c r="O33" s="61"/>
      <c r="P33" s="61"/>
      <c r="Q33" s="61"/>
      <c r="R33" s="61"/>
      <c r="S33" s="61"/>
      <c r="T33" s="61"/>
      <c r="U33" s="61"/>
      <c r="V33" s="63"/>
      <c r="W33" s="64"/>
      <c r="X33" s="24"/>
      <c r="Y33" s="158">
        <f t="shared" si="13"/>
        <v>0</v>
      </c>
      <c r="Z33" s="65">
        <f>Z31/$Z$32</f>
        <v>91.25</v>
      </c>
      <c r="AA33" s="65">
        <f t="shared" ref="AA33:AT33" si="14">AA31/$Z$32</f>
        <v>46.75</v>
      </c>
      <c r="AB33" s="65">
        <f t="shared" si="14"/>
        <v>44.5</v>
      </c>
      <c r="AC33" s="65">
        <f t="shared" si="14"/>
        <v>6</v>
      </c>
      <c r="AD33" s="65">
        <f t="shared" si="14"/>
        <v>4.5</v>
      </c>
      <c r="AE33" s="65">
        <f t="shared" si="14"/>
        <v>4.5</v>
      </c>
      <c r="AF33" s="65">
        <f t="shared" si="14"/>
        <v>5.25</v>
      </c>
      <c r="AG33" s="65">
        <f t="shared" si="14"/>
        <v>3.5</v>
      </c>
      <c r="AH33" s="65">
        <f t="shared" si="14"/>
        <v>5.5</v>
      </c>
      <c r="AI33" s="65">
        <f t="shared" si="14"/>
        <v>5.75</v>
      </c>
      <c r="AJ33" s="65">
        <f t="shared" si="14"/>
        <v>5</v>
      </c>
      <c r="AK33" s="65">
        <f t="shared" si="14"/>
        <v>6.75</v>
      </c>
      <c r="AL33" s="65">
        <f t="shared" si="14"/>
        <v>4</v>
      </c>
      <c r="AM33" s="65">
        <f t="shared" si="14"/>
        <v>7</v>
      </c>
      <c r="AN33" s="65">
        <f t="shared" si="14"/>
        <v>6</v>
      </c>
      <c r="AO33" s="65">
        <f t="shared" si="14"/>
        <v>5</v>
      </c>
      <c r="AP33" s="65">
        <f t="shared" si="14"/>
        <v>5</v>
      </c>
      <c r="AQ33" s="65">
        <f t="shared" si="14"/>
        <v>4.75</v>
      </c>
      <c r="AR33" s="65">
        <f t="shared" si="14"/>
        <v>3.5</v>
      </c>
      <c r="AS33" s="65">
        <f t="shared" si="14"/>
        <v>4.75</v>
      </c>
      <c r="AT33" s="65">
        <f t="shared" si="14"/>
        <v>4.5</v>
      </c>
      <c r="AU33" s="24"/>
      <c r="AV33" s="24"/>
      <c r="AW33" s="24"/>
      <c r="AX33" s="24"/>
      <c r="AY33" s="24"/>
      <c r="AZ33" s="24"/>
      <c r="BA33" s="24"/>
      <c r="BB33" s="24"/>
      <c r="BC33" s="24"/>
      <c r="BD33" s="24"/>
    </row>
    <row r="34" spans="1:56" ht="33" customHeight="1">
      <c r="A34" s="58" t="s">
        <v>99</v>
      </c>
      <c r="B34" s="59">
        <f>IF(A34="",0,C34+D34)</f>
        <v>87</v>
      </c>
      <c r="C34" s="59">
        <f>SUM(E34:M34)</f>
        <v>45</v>
      </c>
      <c r="D34" s="60">
        <f>SUM(N34:V34)</f>
        <v>42</v>
      </c>
      <c r="E34" s="61">
        <v>4</v>
      </c>
      <c r="F34" s="61">
        <v>4</v>
      </c>
      <c r="G34" s="61">
        <v>4</v>
      </c>
      <c r="H34" s="61">
        <v>5</v>
      </c>
      <c r="I34" s="61">
        <v>4</v>
      </c>
      <c r="J34" s="61">
        <v>5</v>
      </c>
      <c r="K34" s="61">
        <v>6</v>
      </c>
      <c r="L34" s="61">
        <v>4</v>
      </c>
      <c r="M34" s="62">
        <v>9</v>
      </c>
      <c r="N34" s="61">
        <v>3</v>
      </c>
      <c r="O34" s="61">
        <v>6</v>
      </c>
      <c r="P34" s="61">
        <v>6</v>
      </c>
      <c r="Q34" s="61">
        <v>5</v>
      </c>
      <c r="R34" s="61">
        <v>4</v>
      </c>
      <c r="S34" s="61">
        <v>6</v>
      </c>
      <c r="T34" s="61">
        <v>3</v>
      </c>
      <c r="U34" s="61">
        <v>5</v>
      </c>
      <c r="V34" s="63">
        <v>4</v>
      </c>
      <c r="W34" s="64"/>
      <c r="X34" s="24"/>
      <c r="Y34" s="158" t="str">
        <f t="shared" si="13"/>
        <v>F</v>
      </c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</row>
    <row r="35" spans="1:56" ht="33" customHeight="1" thickBot="1">
      <c r="A35" s="66" t="s">
        <v>100</v>
      </c>
      <c r="B35" s="67">
        <f>IF(A35="",0,C35+D35)</f>
        <v>109</v>
      </c>
      <c r="C35" s="68">
        <f>SUM(E35:M35)</f>
        <v>54</v>
      </c>
      <c r="D35" s="46">
        <f>SUM(N35:V35)</f>
        <v>55</v>
      </c>
      <c r="E35" s="69">
        <v>9</v>
      </c>
      <c r="F35" s="69">
        <v>5</v>
      </c>
      <c r="G35" s="69">
        <v>4</v>
      </c>
      <c r="H35" s="69">
        <v>5</v>
      </c>
      <c r="I35" s="69">
        <v>3</v>
      </c>
      <c r="J35" s="69">
        <v>7</v>
      </c>
      <c r="K35" s="69">
        <v>8</v>
      </c>
      <c r="L35" s="69">
        <v>6</v>
      </c>
      <c r="M35" s="70">
        <v>7</v>
      </c>
      <c r="N35" s="69">
        <v>5</v>
      </c>
      <c r="O35" s="69">
        <v>10</v>
      </c>
      <c r="P35" s="69">
        <v>7</v>
      </c>
      <c r="Q35" s="69">
        <v>6</v>
      </c>
      <c r="R35" s="69">
        <v>7</v>
      </c>
      <c r="S35" s="69">
        <v>5</v>
      </c>
      <c r="T35" s="69">
        <v>4</v>
      </c>
      <c r="U35" s="69">
        <v>6</v>
      </c>
      <c r="V35" s="71">
        <v>5</v>
      </c>
      <c r="W35" s="64"/>
      <c r="X35" s="24"/>
      <c r="Y35" s="158" t="str">
        <f t="shared" si="13"/>
        <v>F</v>
      </c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</row>
    <row r="36" spans="1:56" ht="33" customHeight="1" thickTop="1" thickBot="1">
      <c r="A36" s="72" t="s">
        <v>80</v>
      </c>
      <c r="B36" s="73">
        <f>IF(COUNTA(A37:A41)&lt;4,2000,IF(COUNTA(A37:A41)=4,SUM(B37:B41),SUM(B37:B41)-MAXA(B37:B41)))</f>
        <v>405</v>
      </c>
      <c r="C36" s="73">
        <f>IF(COUNTA(A37:A41)&lt;4,"",IF(COUNTA(A37:A41)=4,SUM(C37:C41),SUM(C37:C41)-MAXA(C37:C41)))</f>
        <v>205</v>
      </c>
      <c r="D36" s="74">
        <f>IF(COUNTA(A37:A41)&lt;4,"",IF(COUNTA(A37:A41)=4,SUM(D37:D41),SUM(D37:D41)-MAXA(D37:D41)))</f>
        <v>200</v>
      </c>
      <c r="E36" s="59">
        <f>IF(COUNTA(A37:A41)&lt;5,"",MAXA(B37:B41))</f>
        <v>111</v>
      </c>
      <c r="F36" s="61"/>
      <c r="G36" s="61"/>
      <c r="H36" s="61"/>
      <c r="I36" s="61"/>
      <c r="J36" s="61"/>
      <c r="K36" s="61"/>
      <c r="L36" s="61"/>
      <c r="M36" s="62"/>
      <c r="N36" s="59"/>
      <c r="O36" s="61"/>
      <c r="P36" s="61"/>
      <c r="Q36" s="61"/>
      <c r="R36" s="61"/>
      <c r="S36" s="61"/>
      <c r="T36" s="61"/>
      <c r="U36" s="61"/>
      <c r="V36" s="63"/>
      <c r="W36" s="57"/>
      <c r="X36" s="24"/>
      <c r="Y36" s="158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</row>
    <row r="37" spans="1:56" ht="33" customHeight="1">
      <c r="A37" s="58" t="s">
        <v>149</v>
      </c>
      <c r="B37" s="59">
        <f>IF(A37="",0,C37+D37)</f>
        <v>94</v>
      </c>
      <c r="C37" s="59">
        <f>SUM(E37:M37)</f>
        <v>49</v>
      </c>
      <c r="D37" s="60">
        <f>SUM(N37:V37)</f>
        <v>45</v>
      </c>
      <c r="E37" s="61">
        <v>5</v>
      </c>
      <c r="F37" s="61">
        <v>5</v>
      </c>
      <c r="G37" s="61">
        <v>5</v>
      </c>
      <c r="H37" s="61">
        <v>6</v>
      </c>
      <c r="I37" s="61">
        <v>4</v>
      </c>
      <c r="J37" s="61">
        <v>6</v>
      </c>
      <c r="K37" s="61">
        <v>5</v>
      </c>
      <c r="L37" s="61">
        <v>6</v>
      </c>
      <c r="M37" s="62">
        <v>7</v>
      </c>
      <c r="N37" s="61">
        <v>3</v>
      </c>
      <c r="O37" s="61">
        <v>6</v>
      </c>
      <c r="P37" s="61">
        <v>4</v>
      </c>
      <c r="Q37" s="61">
        <v>6</v>
      </c>
      <c r="R37" s="61">
        <v>5</v>
      </c>
      <c r="S37" s="61">
        <v>5</v>
      </c>
      <c r="T37" s="61">
        <v>3</v>
      </c>
      <c r="U37" s="61">
        <v>6</v>
      </c>
      <c r="V37" s="63">
        <v>7</v>
      </c>
      <c r="W37" s="64"/>
      <c r="X37" s="24"/>
      <c r="Y37" s="158" t="str">
        <f>IF(COUNT(E37:V37)=18,"F",COUNT(E37:V37))</f>
        <v>F</v>
      </c>
      <c r="Z37" s="65">
        <f>SUM(B37:B41)</f>
        <v>516</v>
      </c>
      <c r="AA37" s="65">
        <f t="shared" ref="AA37:AT37" si="15">SUM(C37:C41)</f>
        <v>260</v>
      </c>
      <c r="AB37" s="65">
        <f t="shared" si="15"/>
        <v>256</v>
      </c>
      <c r="AC37" s="65">
        <f t="shared" si="15"/>
        <v>31</v>
      </c>
      <c r="AD37" s="65">
        <f t="shared" si="15"/>
        <v>26</v>
      </c>
      <c r="AE37" s="65">
        <f t="shared" si="15"/>
        <v>24</v>
      </c>
      <c r="AF37" s="65">
        <f t="shared" si="15"/>
        <v>33</v>
      </c>
      <c r="AG37" s="65">
        <f t="shared" si="15"/>
        <v>23</v>
      </c>
      <c r="AH37" s="65">
        <f t="shared" si="15"/>
        <v>29</v>
      </c>
      <c r="AI37" s="65">
        <f t="shared" si="15"/>
        <v>29</v>
      </c>
      <c r="AJ37" s="65">
        <f t="shared" si="15"/>
        <v>31</v>
      </c>
      <c r="AK37" s="65">
        <f t="shared" si="15"/>
        <v>34</v>
      </c>
      <c r="AL37" s="65">
        <f t="shared" si="15"/>
        <v>29</v>
      </c>
      <c r="AM37" s="65">
        <f t="shared" si="15"/>
        <v>33</v>
      </c>
      <c r="AN37" s="65">
        <f t="shared" si="15"/>
        <v>31</v>
      </c>
      <c r="AO37" s="65">
        <f t="shared" si="15"/>
        <v>32</v>
      </c>
      <c r="AP37" s="65">
        <f t="shared" si="15"/>
        <v>27</v>
      </c>
      <c r="AQ37" s="65">
        <f t="shared" si="15"/>
        <v>25</v>
      </c>
      <c r="AR37" s="65">
        <f t="shared" si="15"/>
        <v>21</v>
      </c>
      <c r="AS37" s="65">
        <f t="shared" si="15"/>
        <v>28</v>
      </c>
      <c r="AT37" s="65">
        <f t="shared" si="15"/>
        <v>30</v>
      </c>
      <c r="AU37" s="24"/>
      <c r="AV37" s="24"/>
      <c r="AW37" s="24"/>
      <c r="AX37" s="24"/>
      <c r="AY37" s="24"/>
      <c r="AZ37" s="24"/>
      <c r="BA37" s="24"/>
      <c r="BB37" s="24"/>
      <c r="BC37" s="24"/>
      <c r="BD37" s="24"/>
    </row>
    <row r="38" spans="1:56" ht="33" customHeight="1">
      <c r="A38" s="58" t="s">
        <v>150</v>
      </c>
      <c r="B38" s="59">
        <f>IF(A38="",0,C38+D38)</f>
        <v>99</v>
      </c>
      <c r="C38" s="59">
        <f>SUM(E38:M38)</f>
        <v>48</v>
      </c>
      <c r="D38" s="60">
        <f>SUM(N38:V38)</f>
        <v>51</v>
      </c>
      <c r="E38" s="61">
        <v>5</v>
      </c>
      <c r="F38" s="61">
        <v>5</v>
      </c>
      <c r="G38" s="61">
        <v>4</v>
      </c>
      <c r="H38" s="61">
        <v>6</v>
      </c>
      <c r="I38" s="61">
        <v>5</v>
      </c>
      <c r="J38" s="61">
        <v>6</v>
      </c>
      <c r="K38" s="61">
        <v>4</v>
      </c>
      <c r="L38" s="61">
        <v>6</v>
      </c>
      <c r="M38" s="62">
        <v>7</v>
      </c>
      <c r="N38" s="61">
        <v>10</v>
      </c>
      <c r="O38" s="61">
        <v>5</v>
      </c>
      <c r="P38" s="61">
        <v>6</v>
      </c>
      <c r="Q38" s="61">
        <v>5</v>
      </c>
      <c r="R38" s="61">
        <v>5</v>
      </c>
      <c r="S38" s="61">
        <v>5</v>
      </c>
      <c r="T38" s="61">
        <v>4</v>
      </c>
      <c r="U38" s="61">
        <v>5</v>
      </c>
      <c r="V38" s="63">
        <v>6</v>
      </c>
      <c r="W38" s="64"/>
      <c r="X38" s="24"/>
      <c r="Y38" s="158" t="str">
        <f t="shared" ref="Y38:Y41" si="16">IF(COUNT(E38:V38)=18,"F",COUNT(E38:V38))</f>
        <v>F</v>
      </c>
      <c r="Z38" s="65">
        <f>COUNTA(A37:A41)</f>
        <v>5</v>
      </c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24"/>
      <c r="AV38" s="24"/>
      <c r="AW38" s="24"/>
      <c r="AX38" s="24"/>
      <c r="AY38" s="24"/>
      <c r="AZ38" s="24"/>
      <c r="BA38" s="24"/>
      <c r="BB38" s="24"/>
      <c r="BC38" s="24"/>
      <c r="BD38" s="24"/>
    </row>
    <row r="39" spans="1:56" ht="33" customHeight="1">
      <c r="A39" s="58" t="s">
        <v>153</v>
      </c>
      <c r="B39" s="59">
        <f>IF(A39="",0,C39+D39)</f>
        <v>106</v>
      </c>
      <c r="C39" s="59">
        <f>SUM(E39:M39)</f>
        <v>54</v>
      </c>
      <c r="D39" s="60">
        <f>SUM(N39:V39)</f>
        <v>52</v>
      </c>
      <c r="E39" s="61">
        <v>7</v>
      </c>
      <c r="F39" s="61">
        <v>5</v>
      </c>
      <c r="G39" s="61">
        <v>5</v>
      </c>
      <c r="H39" s="61">
        <v>8</v>
      </c>
      <c r="I39" s="61">
        <v>4</v>
      </c>
      <c r="J39" s="61">
        <v>5</v>
      </c>
      <c r="K39" s="61">
        <v>7</v>
      </c>
      <c r="L39" s="61">
        <v>7</v>
      </c>
      <c r="M39" s="62">
        <v>6</v>
      </c>
      <c r="N39" s="61">
        <v>5</v>
      </c>
      <c r="O39" s="61">
        <v>8</v>
      </c>
      <c r="P39" s="61">
        <v>6</v>
      </c>
      <c r="Q39" s="61">
        <v>7</v>
      </c>
      <c r="R39" s="61">
        <v>5</v>
      </c>
      <c r="S39" s="61">
        <v>4</v>
      </c>
      <c r="T39" s="61">
        <v>6</v>
      </c>
      <c r="U39" s="61">
        <v>5</v>
      </c>
      <c r="V39" s="63">
        <v>6</v>
      </c>
      <c r="W39" s="64"/>
      <c r="X39" s="24"/>
      <c r="Y39" s="158" t="str">
        <f t="shared" si="16"/>
        <v>F</v>
      </c>
      <c r="Z39" s="65">
        <f>Z37/$Z$38</f>
        <v>103.2</v>
      </c>
      <c r="AA39" s="65">
        <f t="shared" ref="AA39:AT39" si="17">AA37/$Z$38</f>
        <v>52</v>
      </c>
      <c r="AB39" s="65">
        <f t="shared" si="17"/>
        <v>51.2</v>
      </c>
      <c r="AC39" s="65">
        <f t="shared" si="17"/>
        <v>6.2</v>
      </c>
      <c r="AD39" s="65">
        <f t="shared" si="17"/>
        <v>5.2</v>
      </c>
      <c r="AE39" s="65">
        <f t="shared" si="17"/>
        <v>4.8</v>
      </c>
      <c r="AF39" s="65">
        <f t="shared" si="17"/>
        <v>6.6</v>
      </c>
      <c r="AG39" s="65">
        <f t="shared" si="17"/>
        <v>4.5999999999999996</v>
      </c>
      <c r="AH39" s="65">
        <f t="shared" si="17"/>
        <v>5.8</v>
      </c>
      <c r="AI39" s="65">
        <f t="shared" si="17"/>
        <v>5.8</v>
      </c>
      <c r="AJ39" s="65">
        <f t="shared" si="17"/>
        <v>6.2</v>
      </c>
      <c r="AK39" s="65">
        <f t="shared" si="17"/>
        <v>6.8</v>
      </c>
      <c r="AL39" s="65">
        <f t="shared" si="17"/>
        <v>5.8</v>
      </c>
      <c r="AM39" s="65">
        <f t="shared" si="17"/>
        <v>6.6</v>
      </c>
      <c r="AN39" s="65">
        <f t="shared" si="17"/>
        <v>6.2</v>
      </c>
      <c r="AO39" s="65">
        <f t="shared" si="17"/>
        <v>6.4</v>
      </c>
      <c r="AP39" s="65">
        <f t="shared" si="17"/>
        <v>5.4</v>
      </c>
      <c r="AQ39" s="65">
        <f t="shared" si="17"/>
        <v>5</v>
      </c>
      <c r="AR39" s="65">
        <f t="shared" si="17"/>
        <v>4.2</v>
      </c>
      <c r="AS39" s="65">
        <f t="shared" si="17"/>
        <v>5.6</v>
      </c>
      <c r="AT39" s="65">
        <f t="shared" si="17"/>
        <v>6</v>
      </c>
      <c r="AU39" s="24"/>
      <c r="AV39" s="24"/>
      <c r="AW39" s="24"/>
      <c r="AX39" s="24"/>
      <c r="AY39" s="24"/>
      <c r="AZ39" s="24"/>
      <c r="BA39" s="24"/>
      <c r="BB39" s="24"/>
      <c r="BC39" s="24"/>
      <c r="BD39" s="24"/>
    </row>
    <row r="40" spans="1:56" ht="33" customHeight="1">
      <c r="A40" s="58" t="s">
        <v>151</v>
      </c>
      <c r="B40" s="59">
        <f>IF(A40="",0,C40+D40)</f>
        <v>106</v>
      </c>
      <c r="C40" s="59">
        <f>SUM(E40:M40)</f>
        <v>54</v>
      </c>
      <c r="D40" s="60">
        <f>SUM(N40:V40)</f>
        <v>52</v>
      </c>
      <c r="E40" s="61">
        <v>8</v>
      </c>
      <c r="F40" s="61">
        <v>5</v>
      </c>
      <c r="G40" s="61">
        <v>4</v>
      </c>
      <c r="H40" s="61">
        <v>6</v>
      </c>
      <c r="I40" s="61">
        <v>5</v>
      </c>
      <c r="J40" s="61">
        <v>6</v>
      </c>
      <c r="K40" s="61">
        <v>6</v>
      </c>
      <c r="L40" s="61">
        <v>7</v>
      </c>
      <c r="M40" s="62">
        <v>7</v>
      </c>
      <c r="N40" s="61">
        <v>5</v>
      </c>
      <c r="O40" s="61">
        <v>7</v>
      </c>
      <c r="P40" s="61">
        <v>7</v>
      </c>
      <c r="Q40" s="61">
        <v>7</v>
      </c>
      <c r="R40" s="61">
        <v>6</v>
      </c>
      <c r="S40" s="61">
        <v>5</v>
      </c>
      <c r="T40" s="61">
        <v>4</v>
      </c>
      <c r="U40" s="61">
        <v>6</v>
      </c>
      <c r="V40" s="63">
        <v>5</v>
      </c>
      <c r="W40" s="64"/>
      <c r="X40" s="24"/>
      <c r="Y40" s="158" t="str">
        <f t="shared" si="16"/>
        <v>F</v>
      </c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</row>
    <row r="41" spans="1:56" ht="33" customHeight="1" thickBot="1">
      <c r="A41" s="58" t="s">
        <v>152</v>
      </c>
      <c r="B41" s="75">
        <f>IF(A41="",0,C41+D41)</f>
        <v>111</v>
      </c>
      <c r="C41" s="59">
        <f>SUM(E41:M41)</f>
        <v>55</v>
      </c>
      <c r="D41" s="60">
        <f>SUM(N41:V41)</f>
        <v>56</v>
      </c>
      <c r="E41" s="61">
        <v>6</v>
      </c>
      <c r="F41" s="61">
        <v>6</v>
      </c>
      <c r="G41" s="61">
        <v>6</v>
      </c>
      <c r="H41" s="61">
        <v>7</v>
      </c>
      <c r="I41" s="61">
        <v>5</v>
      </c>
      <c r="J41" s="61">
        <v>6</v>
      </c>
      <c r="K41" s="61">
        <v>7</v>
      </c>
      <c r="L41" s="61">
        <v>5</v>
      </c>
      <c r="M41" s="62">
        <v>7</v>
      </c>
      <c r="N41" s="61">
        <v>6</v>
      </c>
      <c r="O41" s="61">
        <v>7</v>
      </c>
      <c r="P41" s="61">
        <v>8</v>
      </c>
      <c r="Q41" s="61">
        <v>7</v>
      </c>
      <c r="R41" s="61">
        <v>6</v>
      </c>
      <c r="S41" s="61">
        <v>6</v>
      </c>
      <c r="T41" s="61">
        <v>4</v>
      </c>
      <c r="U41" s="61">
        <v>6</v>
      </c>
      <c r="V41" s="63">
        <v>6</v>
      </c>
      <c r="W41" s="64"/>
      <c r="X41" s="24"/>
      <c r="Y41" s="158" t="str">
        <f t="shared" si="16"/>
        <v>F</v>
      </c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</row>
    <row r="42" spans="1:56" ht="33" customHeight="1" thickTop="1" thickBot="1">
      <c r="A42" s="50" t="s">
        <v>81</v>
      </c>
      <c r="B42" s="51">
        <f>IF(COUNTA(A43:A47)&lt;4,2000,IF(COUNTA(A43:A47)=4,SUM(B43:B47),SUM(B43:B47)-MAXA(B43:B47)))</f>
        <v>447</v>
      </c>
      <c r="C42" s="51">
        <f>IF(COUNTA(A43:A47)&lt;4,"",IF(COUNTA(A43:A47)=4,SUM(C43:C47),SUM(C43:C47)-MAXA(C43:C47)))</f>
        <v>212</v>
      </c>
      <c r="D42" s="52">
        <f>IF(COUNTA(A43:A47)&lt;4,"",IF(COUNTA(A43:A47)=4,SUM(D43:D47),SUM(D43:D47)-MAXA(D43:D47)))</f>
        <v>222</v>
      </c>
      <c r="E42" s="53">
        <f>IF(COUNTA(A43:A47)&lt;5,"",MAXA(B43:B47))</f>
        <v>140</v>
      </c>
      <c r="F42" s="54"/>
      <c r="G42" s="54"/>
      <c r="H42" s="54"/>
      <c r="I42" s="54"/>
      <c r="J42" s="54"/>
      <c r="K42" s="54"/>
      <c r="L42" s="54"/>
      <c r="M42" s="55"/>
      <c r="N42" s="53"/>
      <c r="O42" s="54"/>
      <c r="P42" s="54"/>
      <c r="Q42" s="54"/>
      <c r="R42" s="54"/>
      <c r="S42" s="54"/>
      <c r="T42" s="54"/>
      <c r="U42" s="54"/>
      <c r="V42" s="56"/>
      <c r="W42" s="57"/>
      <c r="X42" s="24"/>
      <c r="Y42" s="158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</row>
    <row r="43" spans="1:56" ht="33" customHeight="1">
      <c r="A43" s="58" t="s">
        <v>159</v>
      </c>
      <c r="B43" s="59">
        <f>IF(A43="",0,C43+D43)</f>
        <v>81</v>
      </c>
      <c r="C43" s="59">
        <f>SUM(E43:M43)</f>
        <v>43</v>
      </c>
      <c r="D43" s="60">
        <f>SUM(N43:V43)</f>
        <v>38</v>
      </c>
      <c r="E43" s="61">
        <v>4</v>
      </c>
      <c r="F43" s="61">
        <v>6</v>
      </c>
      <c r="G43" s="61">
        <v>4</v>
      </c>
      <c r="H43" s="61">
        <v>5</v>
      </c>
      <c r="I43" s="61">
        <v>4</v>
      </c>
      <c r="J43" s="61">
        <v>5</v>
      </c>
      <c r="K43" s="61">
        <v>4</v>
      </c>
      <c r="L43" s="61">
        <v>6</v>
      </c>
      <c r="M43" s="62">
        <v>5</v>
      </c>
      <c r="N43" s="61">
        <v>4</v>
      </c>
      <c r="O43" s="61">
        <v>5</v>
      </c>
      <c r="P43" s="61">
        <v>5</v>
      </c>
      <c r="Q43" s="61">
        <v>3</v>
      </c>
      <c r="R43" s="61">
        <v>5</v>
      </c>
      <c r="S43" s="61">
        <v>4</v>
      </c>
      <c r="T43" s="61">
        <v>3</v>
      </c>
      <c r="U43" s="61">
        <v>5</v>
      </c>
      <c r="V43" s="63">
        <v>4</v>
      </c>
      <c r="W43" s="64"/>
      <c r="X43" s="24"/>
      <c r="Y43" s="158" t="str">
        <f>IF(COUNT(E43:V43)=18,"F",COUNT(E43:V43))</f>
        <v>F</v>
      </c>
      <c r="Z43" s="65">
        <f>SUM(B43:B47)</f>
        <v>587</v>
      </c>
      <c r="AA43" s="65">
        <f t="shared" ref="AA43:AT43" si="18">SUM(C43:C47)</f>
        <v>283</v>
      </c>
      <c r="AB43" s="65">
        <f t="shared" si="18"/>
        <v>304</v>
      </c>
      <c r="AC43" s="65">
        <f t="shared" si="18"/>
        <v>33</v>
      </c>
      <c r="AD43" s="65">
        <f t="shared" si="18"/>
        <v>30</v>
      </c>
      <c r="AE43" s="65">
        <f t="shared" si="18"/>
        <v>29</v>
      </c>
      <c r="AF43" s="65">
        <f t="shared" si="18"/>
        <v>37</v>
      </c>
      <c r="AG43" s="65">
        <f t="shared" si="18"/>
        <v>23</v>
      </c>
      <c r="AH43" s="65">
        <f t="shared" si="18"/>
        <v>29</v>
      </c>
      <c r="AI43" s="65">
        <f t="shared" si="18"/>
        <v>31</v>
      </c>
      <c r="AJ43" s="65">
        <f t="shared" si="18"/>
        <v>35</v>
      </c>
      <c r="AK43" s="65">
        <f t="shared" si="18"/>
        <v>36</v>
      </c>
      <c r="AL43" s="65">
        <f t="shared" si="18"/>
        <v>31</v>
      </c>
      <c r="AM43" s="65">
        <f t="shared" si="18"/>
        <v>45</v>
      </c>
      <c r="AN43" s="65">
        <f t="shared" si="18"/>
        <v>38</v>
      </c>
      <c r="AO43" s="65">
        <f t="shared" si="18"/>
        <v>27</v>
      </c>
      <c r="AP43" s="65">
        <f t="shared" si="18"/>
        <v>37</v>
      </c>
      <c r="AQ43" s="65">
        <f t="shared" si="18"/>
        <v>31</v>
      </c>
      <c r="AR43" s="65">
        <f t="shared" si="18"/>
        <v>26</v>
      </c>
      <c r="AS43" s="65">
        <f t="shared" si="18"/>
        <v>36</v>
      </c>
      <c r="AT43" s="65">
        <f t="shared" si="18"/>
        <v>33</v>
      </c>
      <c r="AU43" s="24"/>
      <c r="AV43" s="24"/>
      <c r="AW43" s="24"/>
      <c r="AX43" s="24"/>
      <c r="AY43" s="24"/>
      <c r="AZ43" s="24"/>
      <c r="BA43" s="24"/>
      <c r="BB43" s="24"/>
      <c r="BC43" s="24"/>
      <c r="BD43" s="24"/>
    </row>
    <row r="44" spans="1:56" ht="33" customHeight="1">
      <c r="A44" s="58" t="s">
        <v>158</v>
      </c>
      <c r="B44" s="59">
        <f>IF(A44="",0,C44+D44)</f>
        <v>105</v>
      </c>
      <c r="C44" s="59">
        <f>SUM(E44:M44)</f>
        <v>53</v>
      </c>
      <c r="D44" s="60">
        <f>SUM(N44:V44)</f>
        <v>52</v>
      </c>
      <c r="E44" s="61">
        <v>6</v>
      </c>
      <c r="F44" s="61">
        <v>6</v>
      </c>
      <c r="G44" s="61">
        <v>5</v>
      </c>
      <c r="H44" s="61">
        <v>7</v>
      </c>
      <c r="I44" s="61">
        <v>4</v>
      </c>
      <c r="J44" s="61">
        <v>5</v>
      </c>
      <c r="K44" s="61">
        <v>6</v>
      </c>
      <c r="L44" s="61">
        <v>7</v>
      </c>
      <c r="M44" s="62">
        <v>7</v>
      </c>
      <c r="N44" s="61">
        <v>6</v>
      </c>
      <c r="O44" s="61">
        <v>9</v>
      </c>
      <c r="P44" s="61">
        <v>7</v>
      </c>
      <c r="Q44" s="61">
        <v>6</v>
      </c>
      <c r="R44" s="61">
        <v>5</v>
      </c>
      <c r="S44" s="61">
        <v>4</v>
      </c>
      <c r="T44" s="61">
        <v>4</v>
      </c>
      <c r="U44" s="61">
        <v>5</v>
      </c>
      <c r="V44" s="63">
        <v>6</v>
      </c>
      <c r="W44" s="64"/>
      <c r="X44" s="24"/>
      <c r="Y44" s="158" t="str">
        <f t="shared" ref="Y44:Y47" si="19">IF(COUNT(E44:V44)=18,"F",COUNT(E44:V44))</f>
        <v>F</v>
      </c>
      <c r="Z44" s="65">
        <f>COUNTA(A43:A47)</f>
        <v>5</v>
      </c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24"/>
      <c r="AV44" s="24"/>
      <c r="AW44" s="24"/>
      <c r="AX44" s="24"/>
      <c r="AY44" s="24"/>
      <c r="AZ44" s="24"/>
      <c r="BA44" s="24"/>
      <c r="BB44" s="24"/>
      <c r="BC44" s="24"/>
      <c r="BD44" s="24"/>
    </row>
    <row r="45" spans="1:56" ht="33" customHeight="1">
      <c r="A45" s="58" t="s">
        <v>157</v>
      </c>
      <c r="B45" s="59">
        <f>IF(A45="",0,C45+D45)</f>
        <v>138</v>
      </c>
      <c r="C45" s="59">
        <f>SUM(E45:M45)</f>
        <v>71</v>
      </c>
      <c r="D45" s="60">
        <f>SUM(N45:V45)</f>
        <v>67</v>
      </c>
      <c r="E45" s="61">
        <v>12</v>
      </c>
      <c r="F45" s="61">
        <v>7</v>
      </c>
      <c r="G45" s="61">
        <v>8</v>
      </c>
      <c r="H45" s="61">
        <v>9</v>
      </c>
      <c r="I45" s="61">
        <v>5</v>
      </c>
      <c r="J45" s="61">
        <v>7</v>
      </c>
      <c r="K45" s="61">
        <v>7</v>
      </c>
      <c r="L45" s="61">
        <v>7</v>
      </c>
      <c r="M45" s="62">
        <v>9</v>
      </c>
      <c r="N45" s="61">
        <v>10</v>
      </c>
      <c r="O45" s="61">
        <v>9</v>
      </c>
      <c r="P45" s="61">
        <v>9</v>
      </c>
      <c r="Q45" s="61">
        <v>5</v>
      </c>
      <c r="R45" s="61">
        <v>7</v>
      </c>
      <c r="S45" s="61">
        <v>7</v>
      </c>
      <c r="T45" s="61">
        <v>7</v>
      </c>
      <c r="U45" s="61">
        <v>7</v>
      </c>
      <c r="V45" s="63">
        <v>6</v>
      </c>
      <c r="W45" s="64"/>
      <c r="X45" s="24"/>
      <c r="Y45" s="158" t="str">
        <f t="shared" si="19"/>
        <v>F</v>
      </c>
      <c r="Z45" s="65">
        <f>Z43/$Z$44</f>
        <v>117.4</v>
      </c>
      <c r="AA45" s="65">
        <f t="shared" ref="AA45:AT45" si="20">AA43/$Z$44</f>
        <v>56.6</v>
      </c>
      <c r="AB45" s="65">
        <f t="shared" si="20"/>
        <v>60.8</v>
      </c>
      <c r="AC45" s="65">
        <f t="shared" si="20"/>
        <v>6.6</v>
      </c>
      <c r="AD45" s="65">
        <f t="shared" si="20"/>
        <v>6</v>
      </c>
      <c r="AE45" s="65">
        <f t="shared" si="20"/>
        <v>5.8</v>
      </c>
      <c r="AF45" s="65">
        <f t="shared" si="20"/>
        <v>7.4</v>
      </c>
      <c r="AG45" s="65">
        <f t="shared" si="20"/>
        <v>4.5999999999999996</v>
      </c>
      <c r="AH45" s="65">
        <f t="shared" si="20"/>
        <v>5.8</v>
      </c>
      <c r="AI45" s="65">
        <f t="shared" si="20"/>
        <v>6.2</v>
      </c>
      <c r="AJ45" s="65">
        <f t="shared" si="20"/>
        <v>7</v>
      </c>
      <c r="AK45" s="65">
        <f t="shared" si="20"/>
        <v>7.2</v>
      </c>
      <c r="AL45" s="65">
        <f t="shared" si="20"/>
        <v>6.2</v>
      </c>
      <c r="AM45" s="65">
        <f t="shared" si="20"/>
        <v>9</v>
      </c>
      <c r="AN45" s="65">
        <f t="shared" si="20"/>
        <v>7.6</v>
      </c>
      <c r="AO45" s="65">
        <f t="shared" si="20"/>
        <v>5.4</v>
      </c>
      <c r="AP45" s="65">
        <f t="shared" si="20"/>
        <v>7.4</v>
      </c>
      <c r="AQ45" s="65">
        <f t="shared" si="20"/>
        <v>6.2</v>
      </c>
      <c r="AR45" s="65">
        <f t="shared" si="20"/>
        <v>5.2</v>
      </c>
      <c r="AS45" s="65">
        <f t="shared" si="20"/>
        <v>7.2</v>
      </c>
      <c r="AT45" s="65">
        <f t="shared" si="20"/>
        <v>6.6</v>
      </c>
      <c r="AU45" s="24"/>
      <c r="AV45" s="24"/>
      <c r="AW45" s="24"/>
      <c r="AX45" s="24"/>
      <c r="AY45" s="24"/>
      <c r="AZ45" s="24"/>
      <c r="BA45" s="24"/>
      <c r="BB45" s="24"/>
      <c r="BC45" s="24"/>
      <c r="BD45" s="24"/>
    </row>
    <row r="46" spans="1:56" ht="33" customHeight="1">
      <c r="A46" s="58" t="s">
        <v>156</v>
      </c>
      <c r="B46" s="59">
        <f>IF(A46="",0,C46+D46)</f>
        <v>123</v>
      </c>
      <c r="C46" s="59">
        <f>SUM(E46:M46)</f>
        <v>58</v>
      </c>
      <c r="D46" s="60">
        <f>SUM(N46:V46)</f>
        <v>65</v>
      </c>
      <c r="E46" s="61">
        <v>6</v>
      </c>
      <c r="F46" s="61">
        <v>6</v>
      </c>
      <c r="G46" s="61">
        <v>6</v>
      </c>
      <c r="H46" s="61">
        <v>8</v>
      </c>
      <c r="I46" s="61">
        <v>6</v>
      </c>
      <c r="J46" s="61">
        <v>6</v>
      </c>
      <c r="K46" s="61">
        <v>6</v>
      </c>
      <c r="L46" s="61">
        <v>7</v>
      </c>
      <c r="M46" s="62">
        <v>7</v>
      </c>
      <c r="N46" s="61">
        <v>5</v>
      </c>
      <c r="O46" s="61">
        <v>12</v>
      </c>
      <c r="P46" s="61">
        <v>6</v>
      </c>
      <c r="Q46" s="61">
        <v>5</v>
      </c>
      <c r="R46" s="61">
        <v>9</v>
      </c>
      <c r="S46" s="61">
        <v>7</v>
      </c>
      <c r="T46" s="61">
        <v>7</v>
      </c>
      <c r="U46" s="61">
        <v>9</v>
      </c>
      <c r="V46" s="63">
        <v>5</v>
      </c>
      <c r="W46" s="64"/>
      <c r="X46" s="24"/>
      <c r="Y46" s="158" t="str">
        <f t="shared" si="19"/>
        <v>F</v>
      </c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</row>
    <row r="47" spans="1:56" ht="33" customHeight="1" thickBot="1">
      <c r="A47" s="66" t="s">
        <v>155</v>
      </c>
      <c r="B47" s="67">
        <f>IF(A47="",0,C47+D47)</f>
        <v>140</v>
      </c>
      <c r="C47" s="68">
        <f>SUM(E47:M47)</f>
        <v>58</v>
      </c>
      <c r="D47" s="46">
        <f>SUM(N47:V47)</f>
        <v>82</v>
      </c>
      <c r="E47" s="69">
        <v>5</v>
      </c>
      <c r="F47" s="69">
        <v>5</v>
      </c>
      <c r="G47" s="69">
        <v>6</v>
      </c>
      <c r="H47" s="69">
        <v>8</v>
      </c>
      <c r="I47" s="69">
        <v>4</v>
      </c>
      <c r="J47" s="69">
        <v>6</v>
      </c>
      <c r="K47" s="69">
        <v>8</v>
      </c>
      <c r="L47" s="69">
        <v>8</v>
      </c>
      <c r="M47" s="70">
        <v>8</v>
      </c>
      <c r="N47" s="69">
        <v>6</v>
      </c>
      <c r="O47" s="69">
        <v>10</v>
      </c>
      <c r="P47" s="69">
        <v>11</v>
      </c>
      <c r="Q47" s="69">
        <v>8</v>
      </c>
      <c r="R47" s="69">
        <v>11</v>
      </c>
      <c r="S47" s="69">
        <v>9</v>
      </c>
      <c r="T47" s="69">
        <v>5</v>
      </c>
      <c r="U47" s="69">
        <v>10</v>
      </c>
      <c r="V47" s="71">
        <v>12</v>
      </c>
      <c r="W47" s="64"/>
      <c r="X47" s="24"/>
      <c r="Y47" s="158" t="str">
        <f t="shared" si="19"/>
        <v>F</v>
      </c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</row>
    <row r="48" spans="1:56" ht="33" customHeight="1" thickTop="1" thickBot="1">
      <c r="A48" s="72" t="s">
        <v>85</v>
      </c>
      <c r="B48" s="73"/>
      <c r="C48" s="73"/>
      <c r="D48" s="74"/>
      <c r="E48" s="59" t="str">
        <f>IF(COUNTA(A49:A53)&lt;5,"",MAXA(B49:B53))</f>
        <v/>
      </c>
      <c r="F48" s="61"/>
      <c r="G48" s="61"/>
      <c r="H48" s="61"/>
      <c r="I48" s="61"/>
      <c r="J48" s="61"/>
      <c r="K48" s="61"/>
      <c r="L48" s="61"/>
      <c r="M48" s="62"/>
      <c r="N48" s="59"/>
      <c r="O48" s="61"/>
      <c r="P48" s="61"/>
      <c r="Q48" s="61"/>
      <c r="R48" s="61"/>
      <c r="S48" s="61"/>
      <c r="T48" s="61"/>
      <c r="U48" s="61"/>
      <c r="V48" s="63"/>
      <c r="W48" s="57"/>
      <c r="X48" s="24"/>
      <c r="Y48" s="158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</row>
    <row r="49" spans="1:56" ht="33" customHeight="1">
      <c r="A49" s="58" t="s">
        <v>109</v>
      </c>
      <c r="B49" s="59">
        <f>IF(A49="",0,C49+D49)</f>
        <v>114</v>
      </c>
      <c r="C49" s="59">
        <f>SUM(E49:M49)</f>
        <v>55</v>
      </c>
      <c r="D49" s="60">
        <f>SUM(N49:V49)</f>
        <v>59</v>
      </c>
      <c r="E49" s="61">
        <v>5</v>
      </c>
      <c r="F49" s="61">
        <v>6</v>
      </c>
      <c r="G49" s="61">
        <v>4</v>
      </c>
      <c r="H49" s="61">
        <v>7</v>
      </c>
      <c r="I49" s="61">
        <v>4</v>
      </c>
      <c r="J49" s="61">
        <v>6</v>
      </c>
      <c r="K49" s="61">
        <v>8</v>
      </c>
      <c r="L49" s="61">
        <v>6</v>
      </c>
      <c r="M49" s="62">
        <v>9</v>
      </c>
      <c r="N49" s="61">
        <v>4</v>
      </c>
      <c r="O49" s="61">
        <v>8</v>
      </c>
      <c r="P49" s="61">
        <v>5</v>
      </c>
      <c r="Q49" s="61">
        <v>6</v>
      </c>
      <c r="R49" s="61">
        <v>7</v>
      </c>
      <c r="S49" s="61">
        <v>6</v>
      </c>
      <c r="T49" s="61">
        <v>6</v>
      </c>
      <c r="U49" s="61">
        <v>7</v>
      </c>
      <c r="V49" s="63">
        <v>10</v>
      </c>
      <c r="W49" s="64"/>
      <c r="X49" s="24"/>
      <c r="Y49" s="158" t="str">
        <f>IF(COUNT(E49:V49)=18,"F",COUNT(E49:V49))</f>
        <v>F</v>
      </c>
      <c r="Z49" s="65">
        <f>SUM(B49:B53)</f>
        <v>399</v>
      </c>
      <c r="AA49" s="65">
        <f t="shared" ref="AA49:AT49" si="21">SUM(C49:C53)</f>
        <v>201</v>
      </c>
      <c r="AB49" s="65">
        <f t="shared" si="21"/>
        <v>198</v>
      </c>
      <c r="AC49" s="65">
        <f t="shared" si="21"/>
        <v>26</v>
      </c>
      <c r="AD49" s="65">
        <f t="shared" si="21"/>
        <v>21</v>
      </c>
      <c r="AE49" s="65">
        <f t="shared" si="21"/>
        <v>15</v>
      </c>
      <c r="AF49" s="65">
        <f t="shared" si="21"/>
        <v>26</v>
      </c>
      <c r="AG49" s="65">
        <f t="shared" si="21"/>
        <v>17</v>
      </c>
      <c r="AH49" s="65">
        <f t="shared" si="21"/>
        <v>20</v>
      </c>
      <c r="AI49" s="65">
        <f t="shared" si="21"/>
        <v>24</v>
      </c>
      <c r="AJ49" s="65">
        <f t="shared" si="21"/>
        <v>21</v>
      </c>
      <c r="AK49" s="65">
        <f t="shared" si="21"/>
        <v>31</v>
      </c>
      <c r="AL49" s="65">
        <f t="shared" si="21"/>
        <v>16</v>
      </c>
      <c r="AM49" s="65">
        <f t="shared" si="21"/>
        <v>31</v>
      </c>
      <c r="AN49" s="65">
        <f t="shared" si="21"/>
        <v>24</v>
      </c>
      <c r="AO49" s="65">
        <f t="shared" si="21"/>
        <v>23</v>
      </c>
      <c r="AP49" s="65">
        <f t="shared" si="21"/>
        <v>21</v>
      </c>
      <c r="AQ49" s="65">
        <f t="shared" si="21"/>
        <v>20</v>
      </c>
      <c r="AR49" s="65">
        <f t="shared" si="21"/>
        <v>17</v>
      </c>
      <c r="AS49" s="65">
        <f t="shared" si="21"/>
        <v>21</v>
      </c>
      <c r="AT49" s="65">
        <f t="shared" si="21"/>
        <v>25</v>
      </c>
      <c r="AU49" s="24"/>
      <c r="AV49" s="24"/>
      <c r="AW49" s="24"/>
      <c r="AX49" s="24"/>
      <c r="AY49" s="24"/>
      <c r="AZ49" s="24"/>
      <c r="BA49" s="24"/>
      <c r="BB49" s="24"/>
      <c r="BC49" s="24"/>
      <c r="BD49" s="24"/>
    </row>
    <row r="50" spans="1:56" ht="33" customHeight="1">
      <c r="A50" s="58" t="s">
        <v>111</v>
      </c>
      <c r="B50" s="59">
        <f>IF(A50="",0,C50+D50)</f>
        <v>106</v>
      </c>
      <c r="C50" s="59">
        <f>SUM(E50:M50)</f>
        <v>55</v>
      </c>
      <c r="D50" s="60">
        <f>SUM(N50:V50)</f>
        <v>51</v>
      </c>
      <c r="E50" s="61">
        <v>5</v>
      </c>
      <c r="F50" s="61">
        <v>6</v>
      </c>
      <c r="G50" s="61">
        <v>4</v>
      </c>
      <c r="H50" s="61">
        <v>8</v>
      </c>
      <c r="I50" s="61">
        <v>6</v>
      </c>
      <c r="J50" s="61">
        <v>5</v>
      </c>
      <c r="K50" s="61">
        <v>6</v>
      </c>
      <c r="L50" s="61">
        <v>5</v>
      </c>
      <c r="M50" s="62">
        <v>10</v>
      </c>
      <c r="N50" s="61">
        <v>4</v>
      </c>
      <c r="O50" s="61">
        <v>11</v>
      </c>
      <c r="P50" s="61">
        <v>7</v>
      </c>
      <c r="Q50" s="61">
        <v>6</v>
      </c>
      <c r="R50" s="61">
        <v>4</v>
      </c>
      <c r="S50" s="61">
        <v>5</v>
      </c>
      <c r="T50" s="61">
        <v>4</v>
      </c>
      <c r="U50" s="61">
        <v>4</v>
      </c>
      <c r="V50" s="63">
        <v>6</v>
      </c>
      <c r="W50" s="64"/>
      <c r="X50" s="24"/>
      <c r="Y50" s="158" t="str">
        <f t="shared" ref="Y50:Y53" si="22">IF(COUNT(E50:V50)=18,"F",COUNT(E50:V50))</f>
        <v>F</v>
      </c>
      <c r="Z50" s="65">
        <f>COUNTA(A49:A53)</f>
        <v>4</v>
      </c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24"/>
      <c r="AV50" s="24"/>
      <c r="AW50" s="24"/>
      <c r="AX50" s="24"/>
      <c r="AY50" s="24"/>
      <c r="AZ50" s="24"/>
      <c r="BA50" s="24"/>
      <c r="BB50" s="24"/>
      <c r="BC50" s="24"/>
      <c r="BD50" s="24"/>
    </row>
    <row r="51" spans="1:56" ht="33" customHeight="1">
      <c r="A51" s="58" t="s">
        <v>129</v>
      </c>
      <c r="B51" s="59">
        <f>IF(A51="",0,C51+D51)</f>
        <v>88</v>
      </c>
      <c r="C51" s="59">
        <f>SUM(E51:M51)</f>
        <v>47</v>
      </c>
      <c r="D51" s="60">
        <f>SUM(N51:V51)</f>
        <v>41</v>
      </c>
      <c r="E51" s="61">
        <v>7</v>
      </c>
      <c r="F51" s="61">
        <v>5</v>
      </c>
      <c r="G51" s="61">
        <v>3</v>
      </c>
      <c r="H51" s="61">
        <v>6</v>
      </c>
      <c r="I51" s="61">
        <v>4</v>
      </c>
      <c r="J51" s="61">
        <v>5</v>
      </c>
      <c r="K51" s="61">
        <v>5</v>
      </c>
      <c r="L51" s="61">
        <v>5</v>
      </c>
      <c r="M51" s="62">
        <v>7</v>
      </c>
      <c r="N51" s="61">
        <v>4</v>
      </c>
      <c r="O51" s="61">
        <v>5</v>
      </c>
      <c r="P51" s="61">
        <v>5</v>
      </c>
      <c r="Q51" s="61">
        <v>6</v>
      </c>
      <c r="R51" s="61">
        <v>5</v>
      </c>
      <c r="S51" s="61">
        <v>4</v>
      </c>
      <c r="T51" s="61">
        <v>3</v>
      </c>
      <c r="U51" s="61">
        <v>5</v>
      </c>
      <c r="V51" s="63">
        <v>4</v>
      </c>
      <c r="W51" s="64"/>
      <c r="X51" s="24"/>
      <c r="Y51" s="158" t="str">
        <f t="shared" si="22"/>
        <v>F</v>
      </c>
      <c r="Z51" s="65">
        <f>Z49/$Z$50</f>
        <v>99.75</v>
      </c>
      <c r="AA51" s="65">
        <f t="shared" ref="AA51:AT51" si="23">AA49/$Z$50</f>
        <v>50.25</v>
      </c>
      <c r="AB51" s="65">
        <f t="shared" si="23"/>
        <v>49.5</v>
      </c>
      <c r="AC51" s="65">
        <f t="shared" si="23"/>
        <v>6.5</v>
      </c>
      <c r="AD51" s="65">
        <f t="shared" si="23"/>
        <v>5.25</v>
      </c>
      <c r="AE51" s="65">
        <f t="shared" si="23"/>
        <v>3.75</v>
      </c>
      <c r="AF51" s="65">
        <f t="shared" si="23"/>
        <v>6.5</v>
      </c>
      <c r="AG51" s="65">
        <f t="shared" si="23"/>
        <v>4.25</v>
      </c>
      <c r="AH51" s="65">
        <f t="shared" si="23"/>
        <v>5</v>
      </c>
      <c r="AI51" s="65">
        <f t="shared" si="23"/>
        <v>6</v>
      </c>
      <c r="AJ51" s="65">
        <f t="shared" si="23"/>
        <v>5.25</v>
      </c>
      <c r="AK51" s="65">
        <f t="shared" si="23"/>
        <v>7.75</v>
      </c>
      <c r="AL51" s="65">
        <f t="shared" si="23"/>
        <v>4</v>
      </c>
      <c r="AM51" s="65">
        <f t="shared" si="23"/>
        <v>7.75</v>
      </c>
      <c r="AN51" s="65">
        <f t="shared" si="23"/>
        <v>6</v>
      </c>
      <c r="AO51" s="65">
        <f t="shared" si="23"/>
        <v>5.75</v>
      </c>
      <c r="AP51" s="65">
        <f t="shared" si="23"/>
        <v>5.25</v>
      </c>
      <c r="AQ51" s="65">
        <f t="shared" si="23"/>
        <v>5</v>
      </c>
      <c r="AR51" s="65">
        <f t="shared" si="23"/>
        <v>4.25</v>
      </c>
      <c r="AS51" s="65">
        <f t="shared" si="23"/>
        <v>5.25</v>
      </c>
      <c r="AT51" s="65">
        <f t="shared" si="23"/>
        <v>6.25</v>
      </c>
      <c r="AU51" s="24"/>
      <c r="AV51" s="24"/>
      <c r="AW51" s="24"/>
      <c r="AX51" s="24"/>
      <c r="AY51" s="24"/>
      <c r="AZ51" s="24"/>
      <c r="BA51" s="24"/>
      <c r="BB51" s="24"/>
      <c r="BC51" s="24"/>
      <c r="BD51" s="24"/>
    </row>
    <row r="52" spans="1:56" ht="33" customHeight="1">
      <c r="A52" s="58" t="s">
        <v>130</v>
      </c>
      <c r="B52" s="59">
        <f>IF(A52="",0,C52+D52)</f>
        <v>91</v>
      </c>
      <c r="C52" s="59">
        <f>SUM(E52:M52)</f>
        <v>44</v>
      </c>
      <c r="D52" s="60">
        <f>SUM(N52:V52)</f>
        <v>47</v>
      </c>
      <c r="E52" s="61">
        <v>9</v>
      </c>
      <c r="F52" s="61">
        <v>4</v>
      </c>
      <c r="G52" s="61">
        <v>4</v>
      </c>
      <c r="H52" s="61">
        <v>5</v>
      </c>
      <c r="I52" s="61">
        <v>3</v>
      </c>
      <c r="J52" s="61">
        <v>4</v>
      </c>
      <c r="K52" s="61">
        <v>5</v>
      </c>
      <c r="L52" s="61">
        <v>5</v>
      </c>
      <c r="M52" s="62">
        <v>5</v>
      </c>
      <c r="N52" s="61">
        <v>4</v>
      </c>
      <c r="O52" s="61">
        <v>7</v>
      </c>
      <c r="P52" s="61">
        <v>7</v>
      </c>
      <c r="Q52" s="61">
        <v>5</v>
      </c>
      <c r="R52" s="61">
        <v>5</v>
      </c>
      <c r="S52" s="61">
        <v>5</v>
      </c>
      <c r="T52" s="61">
        <v>4</v>
      </c>
      <c r="U52" s="61">
        <v>5</v>
      </c>
      <c r="V52" s="63">
        <v>5</v>
      </c>
      <c r="W52" s="64"/>
      <c r="X52" s="24"/>
      <c r="Y52" s="158" t="str">
        <f t="shared" si="22"/>
        <v>F</v>
      </c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</row>
    <row r="53" spans="1:56" ht="33" customHeight="1" thickBot="1">
      <c r="A53" s="58"/>
      <c r="B53" s="75"/>
      <c r="C53" s="59"/>
      <c r="D53" s="60"/>
      <c r="E53" s="61"/>
      <c r="F53" s="61"/>
      <c r="G53" s="61"/>
      <c r="H53" s="61"/>
      <c r="I53" s="61"/>
      <c r="J53" s="61"/>
      <c r="K53" s="61"/>
      <c r="L53" s="61"/>
      <c r="M53" s="62"/>
      <c r="N53" s="61"/>
      <c r="O53" s="61"/>
      <c r="P53" s="61"/>
      <c r="Q53" s="61"/>
      <c r="R53" s="61"/>
      <c r="S53" s="61"/>
      <c r="T53" s="61"/>
      <c r="U53" s="61"/>
      <c r="V53" s="63"/>
      <c r="W53" s="64"/>
      <c r="X53" s="24"/>
      <c r="Y53" s="158">
        <f t="shared" si="22"/>
        <v>0</v>
      </c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</row>
    <row r="54" spans="1:56" ht="33" customHeight="1" thickTop="1" thickBot="1">
      <c r="A54" s="50" t="s">
        <v>122</v>
      </c>
      <c r="B54" s="51"/>
      <c r="C54" s="51"/>
      <c r="D54" s="52"/>
      <c r="E54" s="53" t="str">
        <f>IF(COUNTA(A55:A59)&lt;5,"",MAXA(B55:B59))</f>
        <v/>
      </c>
      <c r="F54" s="54"/>
      <c r="G54" s="54"/>
      <c r="H54" s="54"/>
      <c r="I54" s="54"/>
      <c r="J54" s="54"/>
      <c r="K54" s="54"/>
      <c r="L54" s="54"/>
      <c r="M54" s="55"/>
      <c r="N54" s="53"/>
      <c r="O54" s="54"/>
      <c r="P54" s="54"/>
      <c r="Q54" s="54"/>
      <c r="R54" s="54"/>
      <c r="S54" s="54"/>
      <c r="T54" s="54"/>
      <c r="U54" s="54"/>
      <c r="V54" s="56"/>
      <c r="W54" s="57"/>
      <c r="X54" s="24"/>
      <c r="Y54" s="158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</row>
    <row r="55" spans="1:56" ht="33" customHeight="1">
      <c r="A55" s="58" t="s">
        <v>123</v>
      </c>
      <c r="B55" s="59">
        <f>IF(A55="",0,C55+D55)</f>
        <v>122</v>
      </c>
      <c r="C55" s="59">
        <f>SUM(E55:M55)</f>
        <v>61</v>
      </c>
      <c r="D55" s="60">
        <f>SUM(N55:V55)</f>
        <v>61</v>
      </c>
      <c r="E55" s="61">
        <v>6</v>
      </c>
      <c r="F55" s="61">
        <v>7</v>
      </c>
      <c r="G55" s="61">
        <v>7</v>
      </c>
      <c r="H55" s="61">
        <v>9</v>
      </c>
      <c r="I55" s="61">
        <v>4</v>
      </c>
      <c r="J55" s="61">
        <v>8</v>
      </c>
      <c r="K55" s="61">
        <v>6</v>
      </c>
      <c r="L55" s="61">
        <v>7</v>
      </c>
      <c r="M55" s="62">
        <v>7</v>
      </c>
      <c r="N55" s="61">
        <v>5</v>
      </c>
      <c r="O55" s="61">
        <v>12</v>
      </c>
      <c r="P55" s="61">
        <v>8</v>
      </c>
      <c r="Q55" s="61">
        <v>5</v>
      </c>
      <c r="R55" s="61">
        <v>6</v>
      </c>
      <c r="S55" s="61">
        <v>9</v>
      </c>
      <c r="T55" s="61">
        <v>4</v>
      </c>
      <c r="U55" s="61">
        <v>5</v>
      </c>
      <c r="V55" s="63">
        <v>7</v>
      </c>
      <c r="W55" s="64"/>
      <c r="X55" s="24"/>
      <c r="Y55" s="158" t="str">
        <f>IF(COUNT(E55:V55)=18,"F",COUNT(E55:V55))</f>
        <v>F</v>
      </c>
      <c r="Z55" s="65">
        <f>SUM(B55:B59)</f>
        <v>457</v>
      </c>
      <c r="AA55" s="65">
        <f t="shared" ref="AA55:AT55" si="24">SUM(C55:C59)</f>
        <v>221</v>
      </c>
      <c r="AB55" s="65">
        <f t="shared" si="24"/>
        <v>236</v>
      </c>
      <c r="AC55" s="65">
        <f t="shared" si="24"/>
        <v>23</v>
      </c>
      <c r="AD55" s="65">
        <f t="shared" si="24"/>
        <v>26</v>
      </c>
      <c r="AE55" s="65">
        <f t="shared" si="24"/>
        <v>22</v>
      </c>
      <c r="AF55" s="65">
        <f t="shared" si="24"/>
        <v>34</v>
      </c>
      <c r="AG55" s="65">
        <f t="shared" si="24"/>
        <v>14</v>
      </c>
      <c r="AH55" s="65">
        <f t="shared" si="24"/>
        <v>27</v>
      </c>
      <c r="AI55" s="65">
        <f t="shared" si="24"/>
        <v>22</v>
      </c>
      <c r="AJ55" s="65">
        <f t="shared" si="24"/>
        <v>27</v>
      </c>
      <c r="AK55" s="65">
        <f t="shared" si="24"/>
        <v>26</v>
      </c>
      <c r="AL55" s="65">
        <f t="shared" si="24"/>
        <v>20</v>
      </c>
      <c r="AM55" s="65">
        <f t="shared" si="24"/>
        <v>39</v>
      </c>
      <c r="AN55" s="65">
        <f t="shared" si="24"/>
        <v>30</v>
      </c>
      <c r="AO55" s="65">
        <f t="shared" si="24"/>
        <v>24</v>
      </c>
      <c r="AP55" s="65">
        <f t="shared" si="24"/>
        <v>21</v>
      </c>
      <c r="AQ55" s="65">
        <f t="shared" si="24"/>
        <v>29</v>
      </c>
      <c r="AR55" s="65">
        <f t="shared" si="24"/>
        <v>21</v>
      </c>
      <c r="AS55" s="65">
        <f t="shared" si="24"/>
        <v>25</v>
      </c>
      <c r="AT55" s="65">
        <f t="shared" si="24"/>
        <v>27</v>
      </c>
      <c r="AU55" s="24"/>
      <c r="AV55" s="24"/>
      <c r="AW55" s="24"/>
      <c r="AX55" s="24"/>
      <c r="AY55" s="24"/>
      <c r="AZ55" s="24"/>
      <c r="BA55" s="24"/>
      <c r="BB55" s="24"/>
      <c r="BC55" s="24"/>
      <c r="BD55" s="24"/>
    </row>
    <row r="56" spans="1:56" ht="33" customHeight="1">
      <c r="A56" s="58" t="s">
        <v>141</v>
      </c>
      <c r="B56" s="59">
        <f>IF(A56="",0,C56+D56)</f>
        <v>111</v>
      </c>
      <c r="C56" s="59">
        <f>SUM(E56:M56)</f>
        <v>53</v>
      </c>
      <c r="D56" s="60">
        <f>SUM(N56:V56)</f>
        <v>58</v>
      </c>
      <c r="E56" s="61">
        <v>7</v>
      </c>
      <c r="F56" s="61">
        <v>6</v>
      </c>
      <c r="G56" s="61">
        <v>6</v>
      </c>
      <c r="H56" s="61">
        <v>7</v>
      </c>
      <c r="I56" s="61">
        <v>3</v>
      </c>
      <c r="J56" s="61">
        <v>6</v>
      </c>
      <c r="K56" s="61">
        <v>6</v>
      </c>
      <c r="L56" s="61">
        <v>5</v>
      </c>
      <c r="M56" s="62">
        <v>7</v>
      </c>
      <c r="N56" s="61">
        <v>5</v>
      </c>
      <c r="O56" s="61">
        <v>8</v>
      </c>
      <c r="P56" s="61">
        <v>5</v>
      </c>
      <c r="Q56" s="61">
        <v>7</v>
      </c>
      <c r="R56" s="61">
        <v>5</v>
      </c>
      <c r="S56" s="61">
        <v>5</v>
      </c>
      <c r="T56" s="61">
        <v>8</v>
      </c>
      <c r="U56" s="61">
        <v>8</v>
      </c>
      <c r="V56" s="63">
        <v>7</v>
      </c>
      <c r="W56" s="64"/>
      <c r="X56" s="24"/>
      <c r="Y56" s="158" t="str">
        <f t="shared" ref="Y56:Y59" si="25">IF(COUNT(E56:V56)=18,"F",COUNT(E56:V56))</f>
        <v>F</v>
      </c>
      <c r="Z56" s="65">
        <f>COUNTA(A55:A59)</f>
        <v>4</v>
      </c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24"/>
      <c r="AV56" s="24"/>
      <c r="AW56" s="24"/>
      <c r="AX56" s="24"/>
      <c r="AY56" s="24"/>
      <c r="AZ56" s="24"/>
      <c r="BA56" s="24"/>
      <c r="BB56" s="24"/>
      <c r="BC56" s="24"/>
      <c r="BD56" s="24"/>
    </row>
    <row r="57" spans="1:56" ht="33" customHeight="1">
      <c r="A57" s="58" t="s">
        <v>142</v>
      </c>
      <c r="B57" s="59">
        <f>IF(A57="",0,C57+D57)</f>
        <v>110</v>
      </c>
      <c r="C57" s="59">
        <f>SUM(E57:M57)</f>
        <v>52</v>
      </c>
      <c r="D57" s="60">
        <f>SUM(N57:V57)</f>
        <v>58</v>
      </c>
      <c r="E57" s="61">
        <v>5</v>
      </c>
      <c r="F57" s="61">
        <v>6</v>
      </c>
      <c r="G57" s="61">
        <v>5</v>
      </c>
      <c r="H57" s="61">
        <v>9</v>
      </c>
      <c r="I57" s="61">
        <v>3</v>
      </c>
      <c r="J57" s="61">
        <v>7</v>
      </c>
      <c r="K57" s="61">
        <v>5</v>
      </c>
      <c r="L57" s="61">
        <v>6</v>
      </c>
      <c r="M57" s="62">
        <v>6</v>
      </c>
      <c r="N57" s="61">
        <v>3</v>
      </c>
      <c r="O57" s="61">
        <v>10</v>
      </c>
      <c r="P57" s="61">
        <v>10</v>
      </c>
      <c r="Q57" s="61">
        <v>6</v>
      </c>
      <c r="R57" s="61">
        <v>4</v>
      </c>
      <c r="S57" s="61">
        <v>8</v>
      </c>
      <c r="T57" s="61">
        <v>4</v>
      </c>
      <c r="U57" s="61">
        <v>7</v>
      </c>
      <c r="V57" s="63">
        <v>6</v>
      </c>
      <c r="W57" s="64"/>
      <c r="X57" s="24"/>
      <c r="Y57" s="158" t="str">
        <f t="shared" si="25"/>
        <v>F</v>
      </c>
      <c r="Z57" s="65">
        <f>Z55/$Z$56</f>
        <v>114.25</v>
      </c>
      <c r="AA57" s="65">
        <f t="shared" ref="AA57:AT57" si="26">AA55/$Z$56</f>
        <v>55.25</v>
      </c>
      <c r="AB57" s="65">
        <f t="shared" si="26"/>
        <v>59</v>
      </c>
      <c r="AC57" s="65">
        <f t="shared" si="26"/>
        <v>5.75</v>
      </c>
      <c r="AD57" s="65">
        <f t="shared" si="26"/>
        <v>6.5</v>
      </c>
      <c r="AE57" s="65">
        <f t="shared" si="26"/>
        <v>5.5</v>
      </c>
      <c r="AF57" s="65">
        <f t="shared" si="26"/>
        <v>8.5</v>
      </c>
      <c r="AG57" s="65">
        <f t="shared" si="26"/>
        <v>3.5</v>
      </c>
      <c r="AH57" s="65">
        <f t="shared" si="26"/>
        <v>6.75</v>
      </c>
      <c r="AI57" s="65">
        <f t="shared" si="26"/>
        <v>5.5</v>
      </c>
      <c r="AJ57" s="65">
        <f t="shared" si="26"/>
        <v>6.75</v>
      </c>
      <c r="AK57" s="65">
        <f t="shared" si="26"/>
        <v>6.5</v>
      </c>
      <c r="AL57" s="65">
        <f t="shared" si="26"/>
        <v>5</v>
      </c>
      <c r="AM57" s="65">
        <f t="shared" si="26"/>
        <v>9.75</v>
      </c>
      <c r="AN57" s="65">
        <f t="shared" si="26"/>
        <v>7.5</v>
      </c>
      <c r="AO57" s="65">
        <f t="shared" si="26"/>
        <v>6</v>
      </c>
      <c r="AP57" s="65">
        <f t="shared" si="26"/>
        <v>5.25</v>
      </c>
      <c r="AQ57" s="65">
        <f t="shared" si="26"/>
        <v>7.25</v>
      </c>
      <c r="AR57" s="65">
        <f t="shared" si="26"/>
        <v>5.25</v>
      </c>
      <c r="AS57" s="65">
        <f t="shared" si="26"/>
        <v>6.25</v>
      </c>
      <c r="AT57" s="65">
        <f t="shared" si="26"/>
        <v>6.75</v>
      </c>
      <c r="AU57" s="24"/>
      <c r="AV57" s="24"/>
      <c r="AW57" s="24"/>
      <c r="AX57" s="24"/>
      <c r="AY57" s="24"/>
      <c r="AZ57" s="24"/>
      <c r="BA57" s="24"/>
      <c r="BB57" s="24"/>
      <c r="BC57" s="24"/>
      <c r="BD57" s="24"/>
    </row>
    <row r="58" spans="1:56" ht="33" customHeight="1">
      <c r="A58" s="58" t="s">
        <v>143</v>
      </c>
      <c r="B58" s="59">
        <f>IF(A58="",0,C58+D58)</f>
        <v>114</v>
      </c>
      <c r="C58" s="59">
        <f>SUM(E58:M58)</f>
        <v>55</v>
      </c>
      <c r="D58" s="60">
        <f>SUM(N58:V58)</f>
        <v>59</v>
      </c>
      <c r="E58" s="61">
        <v>5</v>
      </c>
      <c r="F58" s="61">
        <v>7</v>
      </c>
      <c r="G58" s="61">
        <v>4</v>
      </c>
      <c r="H58" s="61">
        <v>9</v>
      </c>
      <c r="I58" s="61">
        <v>4</v>
      </c>
      <c r="J58" s="61">
        <v>6</v>
      </c>
      <c r="K58" s="61">
        <v>5</v>
      </c>
      <c r="L58" s="61">
        <v>9</v>
      </c>
      <c r="M58" s="62">
        <v>6</v>
      </c>
      <c r="N58" s="61">
        <v>7</v>
      </c>
      <c r="O58" s="61">
        <v>9</v>
      </c>
      <c r="P58" s="61">
        <v>7</v>
      </c>
      <c r="Q58" s="61">
        <v>6</v>
      </c>
      <c r="R58" s="61">
        <v>6</v>
      </c>
      <c r="S58" s="61">
        <v>7</v>
      </c>
      <c r="T58" s="61">
        <v>5</v>
      </c>
      <c r="U58" s="61">
        <v>5</v>
      </c>
      <c r="V58" s="63">
        <v>7</v>
      </c>
      <c r="W58" s="64"/>
      <c r="X58" s="24"/>
      <c r="Y58" s="158" t="str">
        <f t="shared" si="25"/>
        <v>F</v>
      </c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</row>
    <row r="59" spans="1:56" ht="33" customHeight="1" thickBot="1">
      <c r="A59" s="66"/>
      <c r="B59" s="67"/>
      <c r="C59" s="68"/>
      <c r="D59" s="46"/>
      <c r="E59" s="69"/>
      <c r="F59" s="69"/>
      <c r="G59" s="69"/>
      <c r="H59" s="69"/>
      <c r="I59" s="69"/>
      <c r="J59" s="69"/>
      <c r="K59" s="69"/>
      <c r="L59" s="69"/>
      <c r="M59" s="70"/>
      <c r="N59" s="69"/>
      <c r="O59" s="69"/>
      <c r="P59" s="69"/>
      <c r="Q59" s="69"/>
      <c r="R59" s="69"/>
      <c r="S59" s="69"/>
      <c r="T59" s="69"/>
      <c r="U59" s="69"/>
      <c r="V59" s="71"/>
      <c r="W59" s="64"/>
      <c r="X59" s="24"/>
      <c r="Y59" s="158">
        <f t="shared" si="25"/>
        <v>0</v>
      </c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</row>
    <row r="60" spans="1:56" ht="33" customHeight="1" thickTop="1" thickBot="1">
      <c r="A60" s="72" t="s">
        <v>77</v>
      </c>
      <c r="B60" s="73">
        <f>IF(COUNTA(A61:A65)&lt;4,2000,IF(COUNTA(A61:A65)=4,SUM(B61:B65),SUM(B61:B65)-MAXA(B61:B65)))</f>
        <v>417</v>
      </c>
      <c r="C60" s="73">
        <f>IF(COUNTA(A61:A65)&lt;4,"",IF(COUNTA(A61:A65)=4,SUM(C61:C65),SUM(C61:C65)-MAXA(C61:C65)))</f>
        <v>210</v>
      </c>
      <c r="D60" s="74">
        <f>IF(COUNTA(A61:A65)&lt;4,"",IF(COUNTA(A61:A65)=4,SUM(D61:D65),SUM(D61:D65)-MAXA(D61:D65)))</f>
        <v>207</v>
      </c>
      <c r="E60" s="59">
        <f>IF(COUNTA(A61:A65)&lt;5,"",MAXA(B61:B65))</f>
        <v>136</v>
      </c>
      <c r="F60" s="61"/>
      <c r="G60" s="61"/>
      <c r="H60" s="61"/>
      <c r="I60" s="61"/>
      <c r="J60" s="61"/>
      <c r="K60" s="61"/>
      <c r="L60" s="61"/>
      <c r="M60" s="62"/>
      <c r="N60" s="59"/>
      <c r="O60" s="61"/>
      <c r="P60" s="61"/>
      <c r="Q60" s="61"/>
      <c r="R60" s="61"/>
      <c r="S60" s="61"/>
      <c r="T60" s="61"/>
      <c r="U60" s="61"/>
      <c r="V60" s="63"/>
      <c r="W60" s="57"/>
      <c r="X60" s="24"/>
      <c r="Y60" s="158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</row>
    <row r="61" spans="1:56" ht="33" customHeight="1">
      <c r="A61" s="58" t="s">
        <v>112</v>
      </c>
      <c r="B61" s="59">
        <f>IF(A61="",0,C61+D61)</f>
        <v>98</v>
      </c>
      <c r="C61" s="59">
        <f>SUM(E61:M61)</f>
        <v>51</v>
      </c>
      <c r="D61" s="60">
        <f>SUM(N61:V61)</f>
        <v>47</v>
      </c>
      <c r="E61" s="61">
        <v>5</v>
      </c>
      <c r="F61" s="61">
        <v>5</v>
      </c>
      <c r="G61" s="61">
        <v>4</v>
      </c>
      <c r="H61" s="61">
        <v>7</v>
      </c>
      <c r="I61" s="61">
        <v>4</v>
      </c>
      <c r="J61" s="61">
        <v>5</v>
      </c>
      <c r="K61" s="61">
        <v>7</v>
      </c>
      <c r="L61" s="61">
        <v>8</v>
      </c>
      <c r="M61" s="62">
        <v>6</v>
      </c>
      <c r="N61" s="61">
        <v>4</v>
      </c>
      <c r="O61" s="61">
        <v>6</v>
      </c>
      <c r="P61" s="61">
        <v>7</v>
      </c>
      <c r="Q61" s="61">
        <v>6</v>
      </c>
      <c r="R61" s="61">
        <v>5</v>
      </c>
      <c r="S61" s="61">
        <v>8</v>
      </c>
      <c r="T61" s="61">
        <v>3</v>
      </c>
      <c r="U61" s="61">
        <v>4</v>
      </c>
      <c r="V61" s="63">
        <v>4</v>
      </c>
      <c r="W61" s="64"/>
      <c r="X61" s="24"/>
      <c r="Y61" s="158" t="str">
        <f>IF(COUNT(E61:V61)=18,"F",COUNT(E61:V61))</f>
        <v>F</v>
      </c>
      <c r="Z61" s="65">
        <f>SUM(B61:B65)</f>
        <v>553</v>
      </c>
      <c r="AA61" s="65">
        <f t="shared" ref="AA61:AT61" si="27">SUM(C61:C65)</f>
        <v>278</v>
      </c>
      <c r="AB61" s="65">
        <f t="shared" si="27"/>
        <v>275</v>
      </c>
      <c r="AC61" s="65">
        <f t="shared" si="27"/>
        <v>34</v>
      </c>
      <c r="AD61" s="65">
        <f t="shared" si="27"/>
        <v>27</v>
      </c>
      <c r="AE61" s="65">
        <f t="shared" si="27"/>
        <v>22</v>
      </c>
      <c r="AF61" s="65">
        <f t="shared" si="27"/>
        <v>37</v>
      </c>
      <c r="AG61" s="65">
        <f t="shared" si="27"/>
        <v>21</v>
      </c>
      <c r="AH61" s="65">
        <f t="shared" si="27"/>
        <v>31</v>
      </c>
      <c r="AI61" s="65">
        <f t="shared" si="27"/>
        <v>32</v>
      </c>
      <c r="AJ61" s="65">
        <f t="shared" si="27"/>
        <v>42</v>
      </c>
      <c r="AK61" s="65">
        <f t="shared" si="27"/>
        <v>32</v>
      </c>
      <c r="AL61" s="65">
        <f t="shared" si="27"/>
        <v>20</v>
      </c>
      <c r="AM61" s="65">
        <f t="shared" si="27"/>
        <v>43</v>
      </c>
      <c r="AN61" s="65">
        <f t="shared" si="27"/>
        <v>37</v>
      </c>
      <c r="AO61" s="65">
        <f t="shared" si="27"/>
        <v>27</v>
      </c>
      <c r="AP61" s="65">
        <f t="shared" si="27"/>
        <v>30</v>
      </c>
      <c r="AQ61" s="65">
        <f t="shared" si="27"/>
        <v>30</v>
      </c>
      <c r="AR61" s="65">
        <f t="shared" si="27"/>
        <v>21</v>
      </c>
      <c r="AS61" s="65">
        <f t="shared" si="27"/>
        <v>38</v>
      </c>
      <c r="AT61" s="65">
        <f t="shared" si="27"/>
        <v>29</v>
      </c>
      <c r="AU61" s="24"/>
      <c r="AV61" s="24"/>
      <c r="AW61" s="24"/>
      <c r="AX61" s="24"/>
      <c r="AY61" s="24"/>
      <c r="AZ61" s="24"/>
      <c r="BA61" s="24"/>
      <c r="BB61" s="24"/>
      <c r="BC61" s="24"/>
      <c r="BD61" s="24"/>
    </row>
    <row r="62" spans="1:56" ht="33" customHeight="1">
      <c r="A62" s="58" t="s">
        <v>113</v>
      </c>
      <c r="B62" s="59">
        <f>IF(A62="",0,C62+D62)</f>
        <v>100</v>
      </c>
      <c r="C62" s="59">
        <f>SUM(E62:M62)</f>
        <v>49</v>
      </c>
      <c r="D62" s="60">
        <f>SUM(N62:V62)</f>
        <v>51</v>
      </c>
      <c r="E62" s="61">
        <v>6</v>
      </c>
      <c r="F62" s="61">
        <v>6</v>
      </c>
      <c r="G62" s="61">
        <v>4</v>
      </c>
      <c r="H62" s="61">
        <v>6</v>
      </c>
      <c r="I62" s="61">
        <v>5</v>
      </c>
      <c r="J62" s="61">
        <v>4</v>
      </c>
      <c r="K62" s="61">
        <v>5</v>
      </c>
      <c r="L62" s="61">
        <v>8</v>
      </c>
      <c r="M62" s="62">
        <v>5</v>
      </c>
      <c r="N62" s="61">
        <v>4</v>
      </c>
      <c r="O62" s="61">
        <v>10</v>
      </c>
      <c r="P62" s="61">
        <v>6</v>
      </c>
      <c r="Q62" s="61">
        <v>6</v>
      </c>
      <c r="R62" s="61">
        <v>7</v>
      </c>
      <c r="S62" s="61">
        <v>5</v>
      </c>
      <c r="T62" s="61">
        <v>4</v>
      </c>
      <c r="U62" s="61">
        <v>5</v>
      </c>
      <c r="V62" s="63">
        <v>4</v>
      </c>
      <c r="W62" s="64"/>
      <c r="X62" s="24"/>
      <c r="Y62" s="158" t="str">
        <f t="shared" ref="Y62:Y65" si="28">IF(COUNT(E62:V62)=18,"F",COUNT(E62:V62))</f>
        <v>F</v>
      </c>
      <c r="Z62" s="65">
        <f>COUNTA(A61:A65)</f>
        <v>5</v>
      </c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24"/>
      <c r="AV62" s="24"/>
      <c r="AW62" s="24"/>
      <c r="AX62" s="24"/>
      <c r="AY62" s="24"/>
      <c r="AZ62" s="24"/>
      <c r="BA62" s="24"/>
      <c r="BB62" s="24"/>
      <c r="BC62" s="24"/>
      <c r="BD62" s="24"/>
    </row>
    <row r="63" spans="1:56" ht="33" customHeight="1">
      <c r="A63" s="58" t="s">
        <v>114</v>
      </c>
      <c r="B63" s="59">
        <f>IF(A63="",0,C63+D63)</f>
        <v>125</v>
      </c>
      <c r="C63" s="59">
        <f>SUM(E63:M63)</f>
        <v>60</v>
      </c>
      <c r="D63" s="60">
        <f>SUM(N63:V63)</f>
        <v>65</v>
      </c>
      <c r="E63" s="61">
        <v>8</v>
      </c>
      <c r="F63" s="61">
        <v>7</v>
      </c>
      <c r="G63" s="61">
        <v>4</v>
      </c>
      <c r="H63" s="61">
        <v>5</v>
      </c>
      <c r="I63" s="61">
        <v>6</v>
      </c>
      <c r="J63" s="61">
        <v>7</v>
      </c>
      <c r="K63" s="61">
        <v>7</v>
      </c>
      <c r="L63" s="61">
        <v>9</v>
      </c>
      <c r="M63" s="62">
        <v>7</v>
      </c>
      <c r="N63" s="61">
        <v>4</v>
      </c>
      <c r="O63" s="61">
        <v>7</v>
      </c>
      <c r="P63" s="61">
        <v>8</v>
      </c>
      <c r="Q63" s="61">
        <v>5</v>
      </c>
      <c r="R63" s="61">
        <v>7</v>
      </c>
      <c r="S63" s="61">
        <v>6</v>
      </c>
      <c r="T63" s="61">
        <v>6</v>
      </c>
      <c r="U63" s="61">
        <v>16</v>
      </c>
      <c r="V63" s="63">
        <v>6</v>
      </c>
      <c r="W63" s="64"/>
      <c r="X63" s="24"/>
      <c r="Y63" s="158" t="str">
        <f t="shared" si="28"/>
        <v>F</v>
      </c>
      <c r="Z63" s="65">
        <f>Z61/$Z$62</f>
        <v>110.6</v>
      </c>
      <c r="AA63" s="65">
        <f t="shared" ref="AA63:AT63" si="29">AA61/$Z$62</f>
        <v>55.6</v>
      </c>
      <c r="AB63" s="65">
        <f t="shared" si="29"/>
        <v>55</v>
      </c>
      <c r="AC63" s="65">
        <f t="shared" si="29"/>
        <v>6.8</v>
      </c>
      <c r="AD63" s="65">
        <f t="shared" si="29"/>
        <v>5.4</v>
      </c>
      <c r="AE63" s="65">
        <f t="shared" si="29"/>
        <v>4.4000000000000004</v>
      </c>
      <c r="AF63" s="65">
        <f t="shared" si="29"/>
        <v>7.4</v>
      </c>
      <c r="AG63" s="65">
        <f t="shared" si="29"/>
        <v>4.2</v>
      </c>
      <c r="AH63" s="65">
        <f t="shared" si="29"/>
        <v>6.2</v>
      </c>
      <c r="AI63" s="65">
        <f t="shared" si="29"/>
        <v>6.4</v>
      </c>
      <c r="AJ63" s="65">
        <f t="shared" si="29"/>
        <v>8.4</v>
      </c>
      <c r="AK63" s="65">
        <f t="shared" si="29"/>
        <v>6.4</v>
      </c>
      <c r="AL63" s="65">
        <f t="shared" si="29"/>
        <v>4</v>
      </c>
      <c r="AM63" s="65">
        <f t="shared" si="29"/>
        <v>8.6</v>
      </c>
      <c r="AN63" s="65">
        <f t="shared" si="29"/>
        <v>7.4</v>
      </c>
      <c r="AO63" s="65">
        <f t="shared" si="29"/>
        <v>5.4</v>
      </c>
      <c r="AP63" s="65">
        <f t="shared" si="29"/>
        <v>6</v>
      </c>
      <c r="AQ63" s="65">
        <f t="shared" si="29"/>
        <v>6</v>
      </c>
      <c r="AR63" s="65">
        <f t="shared" si="29"/>
        <v>4.2</v>
      </c>
      <c r="AS63" s="65">
        <f t="shared" si="29"/>
        <v>7.6</v>
      </c>
      <c r="AT63" s="65">
        <f t="shared" si="29"/>
        <v>5.8</v>
      </c>
      <c r="AU63" s="24"/>
      <c r="AV63" s="24"/>
      <c r="AW63" s="24"/>
      <c r="AX63" s="24"/>
      <c r="AY63" s="24"/>
      <c r="AZ63" s="24"/>
      <c r="BA63" s="24"/>
      <c r="BB63" s="24"/>
      <c r="BC63" s="24"/>
      <c r="BD63" s="24"/>
    </row>
    <row r="64" spans="1:56" ht="33" customHeight="1">
      <c r="A64" s="58" t="s">
        <v>115</v>
      </c>
      <c r="B64" s="59">
        <f>IF(A64="",0,C64+D64)</f>
        <v>94</v>
      </c>
      <c r="C64" s="59">
        <f>SUM(E64:M64)</f>
        <v>50</v>
      </c>
      <c r="D64" s="60">
        <f>SUM(N64:V64)</f>
        <v>44</v>
      </c>
      <c r="E64" s="61">
        <v>6</v>
      </c>
      <c r="F64" s="61">
        <v>5</v>
      </c>
      <c r="G64" s="61">
        <v>6</v>
      </c>
      <c r="H64" s="61">
        <v>6</v>
      </c>
      <c r="I64" s="61">
        <v>2</v>
      </c>
      <c r="J64" s="61">
        <v>5</v>
      </c>
      <c r="K64" s="61">
        <v>5</v>
      </c>
      <c r="L64" s="61">
        <v>8</v>
      </c>
      <c r="M64" s="62">
        <v>7</v>
      </c>
      <c r="N64" s="61">
        <v>4</v>
      </c>
      <c r="O64" s="61">
        <v>5</v>
      </c>
      <c r="P64" s="61">
        <v>6</v>
      </c>
      <c r="Q64" s="61">
        <v>4</v>
      </c>
      <c r="R64" s="61">
        <v>4</v>
      </c>
      <c r="S64" s="61">
        <v>5</v>
      </c>
      <c r="T64" s="61">
        <v>3</v>
      </c>
      <c r="U64" s="61">
        <v>6</v>
      </c>
      <c r="V64" s="63">
        <v>7</v>
      </c>
      <c r="W64" s="64"/>
      <c r="X64" s="24"/>
      <c r="Y64" s="158" t="str">
        <f t="shared" si="28"/>
        <v>F</v>
      </c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</row>
    <row r="65" spans="1:56" ht="33" customHeight="1" thickBot="1">
      <c r="A65" s="58" t="s">
        <v>116</v>
      </c>
      <c r="B65" s="75">
        <f>IF(A65="",0,C65+D65)</f>
        <v>136</v>
      </c>
      <c r="C65" s="59">
        <f>SUM(E65:M65)</f>
        <v>68</v>
      </c>
      <c r="D65" s="60">
        <f>SUM(N65:V65)</f>
        <v>68</v>
      </c>
      <c r="E65" s="61">
        <v>9</v>
      </c>
      <c r="F65" s="61">
        <v>4</v>
      </c>
      <c r="G65" s="61">
        <v>4</v>
      </c>
      <c r="H65" s="61">
        <v>13</v>
      </c>
      <c r="I65" s="61">
        <v>4</v>
      </c>
      <c r="J65" s="61">
        <v>10</v>
      </c>
      <c r="K65" s="61">
        <v>8</v>
      </c>
      <c r="L65" s="61">
        <v>9</v>
      </c>
      <c r="M65" s="62">
        <v>7</v>
      </c>
      <c r="N65" s="61">
        <v>4</v>
      </c>
      <c r="O65" s="61">
        <v>15</v>
      </c>
      <c r="P65" s="61">
        <v>10</v>
      </c>
      <c r="Q65" s="61">
        <v>6</v>
      </c>
      <c r="R65" s="61">
        <v>7</v>
      </c>
      <c r="S65" s="61">
        <v>6</v>
      </c>
      <c r="T65" s="61">
        <v>5</v>
      </c>
      <c r="U65" s="61">
        <v>7</v>
      </c>
      <c r="V65" s="63">
        <v>8</v>
      </c>
      <c r="W65" s="64"/>
      <c r="X65" s="24"/>
      <c r="Y65" s="158" t="str">
        <f t="shared" si="28"/>
        <v>F</v>
      </c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</row>
    <row r="66" spans="1:56" ht="33" customHeight="1" thickTop="1" thickBot="1">
      <c r="A66" s="50" t="s">
        <v>79</v>
      </c>
      <c r="B66" s="51">
        <f>IF(COUNTA(A67:A71)&lt;4,2000,IF(COUNTA(A67:A71)=4,SUM(B67:B71),SUM(B67:B71)-MAXA(B67:B71)))</f>
        <v>346</v>
      </c>
      <c r="C66" s="51">
        <f>IF(COUNTA(A67:A71)&lt;4,"",IF(COUNTA(A67:A71)=4,SUM(C67:C71),SUM(C67:C71)-MAXA(C67:C71)))</f>
        <v>174</v>
      </c>
      <c r="D66" s="52">
        <f>IF(COUNTA(A67:A71)&lt;4,"",IF(COUNTA(A67:A71)=4,SUM(D67:D71),SUM(D67:D71)-MAXA(D67:D71)))</f>
        <v>169</v>
      </c>
      <c r="E66" s="53">
        <f>IF(COUNTA(A67:A71)&lt;5,"",MAXA(B67:B71))</f>
        <v>92</v>
      </c>
      <c r="F66" s="54"/>
      <c r="G66" s="54"/>
      <c r="H66" s="54"/>
      <c r="I66" s="54"/>
      <c r="J66" s="54"/>
      <c r="K66" s="54"/>
      <c r="L66" s="54"/>
      <c r="M66" s="55"/>
      <c r="N66" s="53"/>
      <c r="O66" s="54"/>
      <c r="P66" s="54"/>
      <c r="Q66" s="54"/>
      <c r="R66" s="54"/>
      <c r="S66" s="54"/>
      <c r="T66" s="54"/>
      <c r="U66" s="54"/>
      <c r="V66" s="56"/>
      <c r="W66" s="57"/>
      <c r="X66" s="24"/>
      <c r="Y66" s="158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</row>
    <row r="67" spans="1:56" ht="33" customHeight="1">
      <c r="A67" s="58" t="s">
        <v>124</v>
      </c>
      <c r="B67" s="59">
        <f>IF(A67="",0,C67+D67)</f>
        <v>90</v>
      </c>
      <c r="C67" s="59">
        <f>SUM(E67:M67)</f>
        <v>46</v>
      </c>
      <c r="D67" s="60">
        <f>SUM(N67:V67)</f>
        <v>44</v>
      </c>
      <c r="E67" s="61">
        <v>4</v>
      </c>
      <c r="F67" s="61">
        <v>4</v>
      </c>
      <c r="G67" s="61">
        <v>3</v>
      </c>
      <c r="H67" s="61">
        <v>5</v>
      </c>
      <c r="I67" s="61">
        <v>4</v>
      </c>
      <c r="J67" s="61">
        <v>6</v>
      </c>
      <c r="K67" s="61">
        <v>5</v>
      </c>
      <c r="L67" s="61">
        <v>8</v>
      </c>
      <c r="M67" s="62">
        <v>7</v>
      </c>
      <c r="N67" s="61">
        <v>4</v>
      </c>
      <c r="O67" s="61">
        <v>7</v>
      </c>
      <c r="P67" s="61">
        <v>5</v>
      </c>
      <c r="Q67" s="61">
        <v>5</v>
      </c>
      <c r="R67" s="61">
        <v>4</v>
      </c>
      <c r="S67" s="61">
        <v>4</v>
      </c>
      <c r="T67" s="61">
        <v>4</v>
      </c>
      <c r="U67" s="61">
        <v>6</v>
      </c>
      <c r="V67" s="63">
        <v>5</v>
      </c>
      <c r="W67" s="64"/>
      <c r="X67" s="24"/>
      <c r="Y67" s="158" t="str">
        <f>IF(COUNT(E67:V67)=18,"F",COUNT(E67:V67))</f>
        <v>F</v>
      </c>
      <c r="Z67" s="65">
        <f>SUM(B67:B71)</f>
        <v>438</v>
      </c>
      <c r="AA67" s="65">
        <f t="shared" ref="AA67:AT67" si="30">SUM(C67:C71)</f>
        <v>223</v>
      </c>
      <c r="AB67" s="65">
        <f t="shared" si="30"/>
        <v>215</v>
      </c>
      <c r="AC67" s="65">
        <f t="shared" si="30"/>
        <v>26</v>
      </c>
      <c r="AD67" s="65">
        <f t="shared" si="30"/>
        <v>20</v>
      </c>
      <c r="AE67" s="65">
        <f t="shared" si="30"/>
        <v>20</v>
      </c>
      <c r="AF67" s="65">
        <f t="shared" si="30"/>
        <v>27</v>
      </c>
      <c r="AG67" s="65">
        <f t="shared" si="30"/>
        <v>20</v>
      </c>
      <c r="AH67" s="65">
        <f t="shared" si="30"/>
        <v>26</v>
      </c>
      <c r="AI67" s="65">
        <f t="shared" si="30"/>
        <v>23</v>
      </c>
      <c r="AJ67" s="65">
        <f t="shared" si="30"/>
        <v>30</v>
      </c>
      <c r="AK67" s="65">
        <f t="shared" si="30"/>
        <v>31</v>
      </c>
      <c r="AL67" s="65">
        <f t="shared" si="30"/>
        <v>19</v>
      </c>
      <c r="AM67" s="65">
        <f t="shared" si="30"/>
        <v>28</v>
      </c>
      <c r="AN67" s="65">
        <f t="shared" si="30"/>
        <v>28</v>
      </c>
      <c r="AO67" s="65">
        <f t="shared" si="30"/>
        <v>23</v>
      </c>
      <c r="AP67" s="65">
        <f t="shared" si="30"/>
        <v>24</v>
      </c>
      <c r="AQ67" s="65">
        <f t="shared" si="30"/>
        <v>23</v>
      </c>
      <c r="AR67" s="65">
        <f t="shared" si="30"/>
        <v>19</v>
      </c>
      <c r="AS67" s="65">
        <f t="shared" si="30"/>
        <v>26</v>
      </c>
      <c r="AT67" s="65">
        <f t="shared" si="30"/>
        <v>25</v>
      </c>
      <c r="AU67" s="24"/>
      <c r="AV67" s="24"/>
      <c r="AW67" s="24"/>
      <c r="AX67" s="24"/>
      <c r="AY67" s="24"/>
      <c r="AZ67" s="24"/>
      <c r="BA67" s="24"/>
      <c r="BB67" s="24"/>
      <c r="BC67" s="24"/>
      <c r="BD67" s="24"/>
    </row>
    <row r="68" spans="1:56" ht="33" customHeight="1">
      <c r="A68" s="58" t="s">
        <v>125</v>
      </c>
      <c r="B68" s="59">
        <f>IF(A68="",0,C68+D68)</f>
        <v>81</v>
      </c>
      <c r="C68" s="59">
        <f>SUM(E68:M68)</f>
        <v>40</v>
      </c>
      <c r="D68" s="60">
        <f>SUM(N68:V68)</f>
        <v>41</v>
      </c>
      <c r="E68" s="61">
        <v>4</v>
      </c>
      <c r="F68" s="61">
        <v>3</v>
      </c>
      <c r="G68" s="61">
        <v>3</v>
      </c>
      <c r="H68" s="61">
        <v>5</v>
      </c>
      <c r="I68" s="61">
        <v>4</v>
      </c>
      <c r="J68" s="61">
        <v>4</v>
      </c>
      <c r="K68" s="61">
        <v>4</v>
      </c>
      <c r="L68" s="61">
        <v>7</v>
      </c>
      <c r="M68" s="62">
        <v>6</v>
      </c>
      <c r="N68" s="61">
        <v>4</v>
      </c>
      <c r="O68" s="61">
        <v>6</v>
      </c>
      <c r="P68" s="61">
        <v>5</v>
      </c>
      <c r="Q68" s="61">
        <v>4</v>
      </c>
      <c r="R68" s="61">
        <v>5</v>
      </c>
      <c r="S68" s="61">
        <v>4</v>
      </c>
      <c r="T68" s="61">
        <v>3</v>
      </c>
      <c r="U68" s="61">
        <v>5</v>
      </c>
      <c r="V68" s="63">
        <v>5</v>
      </c>
      <c r="W68" s="64"/>
      <c r="X68" s="24"/>
      <c r="Y68" s="158" t="str">
        <f t="shared" ref="Y68:Y71" si="31">IF(COUNT(E68:V68)=18,"F",COUNT(E68:V68))</f>
        <v>F</v>
      </c>
      <c r="Z68" s="65">
        <f>COUNTA(A67:A71)</f>
        <v>5</v>
      </c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65"/>
      <c r="AU68" s="24"/>
      <c r="AV68" s="24"/>
      <c r="AW68" s="24"/>
      <c r="AX68" s="24"/>
      <c r="AY68" s="24"/>
      <c r="AZ68" s="24"/>
      <c r="BA68" s="24"/>
      <c r="BB68" s="24"/>
      <c r="BC68" s="24"/>
      <c r="BD68" s="24"/>
    </row>
    <row r="69" spans="1:56" ht="33" customHeight="1">
      <c r="A69" s="58" t="s">
        <v>126</v>
      </c>
      <c r="B69" s="59">
        <f>IF(A69="",0,C69+D69)</f>
        <v>87</v>
      </c>
      <c r="C69" s="59">
        <f>SUM(E69:M69)</f>
        <v>46</v>
      </c>
      <c r="D69" s="60">
        <f>SUM(N69:V69)</f>
        <v>41</v>
      </c>
      <c r="E69" s="61">
        <v>6</v>
      </c>
      <c r="F69" s="61">
        <v>4</v>
      </c>
      <c r="G69" s="61">
        <v>5</v>
      </c>
      <c r="H69" s="61">
        <v>5</v>
      </c>
      <c r="I69" s="61">
        <v>5</v>
      </c>
      <c r="J69" s="61">
        <v>5</v>
      </c>
      <c r="K69" s="61">
        <v>4</v>
      </c>
      <c r="L69" s="61">
        <v>5</v>
      </c>
      <c r="M69" s="62">
        <v>7</v>
      </c>
      <c r="N69" s="61">
        <v>4</v>
      </c>
      <c r="O69" s="61">
        <v>5</v>
      </c>
      <c r="P69" s="61">
        <v>6</v>
      </c>
      <c r="Q69" s="61">
        <v>4</v>
      </c>
      <c r="R69" s="61">
        <v>5</v>
      </c>
      <c r="S69" s="61">
        <v>3</v>
      </c>
      <c r="T69" s="61">
        <v>4</v>
      </c>
      <c r="U69" s="61">
        <v>5</v>
      </c>
      <c r="V69" s="63">
        <v>5</v>
      </c>
      <c r="W69" s="64"/>
      <c r="X69" s="24"/>
      <c r="Y69" s="158" t="str">
        <f t="shared" si="31"/>
        <v>F</v>
      </c>
      <c r="Z69" s="65">
        <f>Z67/$Z$68</f>
        <v>87.6</v>
      </c>
      <c r="AA69" s="65">
        <f t="shared" ref="AA69:AT69" si="32">AA67/$Z$68</f>
        <v>44.6</v>
      </c>
      <c r="AB69" s="65">
        <f t="shared" si="32"/>
        <v>43</v>
      </c>
      <c r="AC69" s="65">
        <f t="shared" si="32"/>
        <v>5.2</v>
      </c>
      <c r="AD69" s="65">
        <f t="shared" si="32"/>
        <v>4</v>
      </c>
      <c r="AE69" s="65">
        <f t="shared" si="32"/>
        <v>4</v>
      </c>
      <c r="AF69" s="65">
        <f t="shared" si="32"/>
        <v>5.4</v>
      </c>
      <c r="AG69" s="65">
        <f t="shared" si="32"/>
        <v>4</v>
      </c>
      <c r="AH69" s="65">
        <f t="shared" si="32"/>
        <v>5.2</v>
      </c>
      <c r="AI69" s="65">
        <f t="shared" si="32"/>
        <v>4.5999999999999996</v>
      </c>
      <c r="AJ69" s="65">
        <f t="shared" si="32"/>
        <v>6</v>
      </c>
      <c r="AK69" s="65">
        <f t="shared" si="32"/>
        <v>6.2</v>
      </c>
      <c r="AL69" s="65">
        <f t="shared" si="32"/>
        <v>3.8</v>
      </c>
      <c r="AM69" s="65">
        <f t="shared" si="32"/>
        <v>5.6</v>
      </c>
      <c r="AN69" s="65">
        <f t="shared" si="32"/>
        <v>5.6</v>
      </c>
      <c r="AO69" s="65">
        <f t="shared" si="32"/>
        <v>4.5999999999999996</v>
      </c>
      <c r="AP69" s="65">
        <f t="shared" si="32"/>
        <v>4.8</v>
      </c>
      <c r="AQ69" s="65">
        <f t="shared" si="32"/>
        <v>4.5999999999999996</v>
      </c>
      <c r="AR69" s="65">
        <f t="shared" si="32"/>
        <v>3.8</v>
      </c>
      <c r="AS69" s="65">
        <f t="shared" si="32"/>
        <v>5.2</v>
      </c>
      <c r="AT69" s="65">
        <f t="shared" si="32"/>
        <v>5</v>
      </c>
      <c r="AU69" s="24"/>
      <c r="AV69" s="24"/>
      <c r="AW69" s="24"/>
      <c r="AX69" s="24"/>
      <c r="AY69" s="24"/>
      <c r="AZ69" s="24"/>
      <c r="BA69" s="24"/>
      <c r="BB69" s="24"/>
      <c r="BC69" s="24"/>
      <c r="BD69" s="24"/>
    </row>
    <row r="70" spans="1:56" ht="33" customHeight="1">
      <c r="A70" s="58" t="s">
        <v>127</v>
      </c>
      <c r="B70" s="59">
        <f>IF(A70="",0,C70+D70)</f>
        <v>88</v>
      </c>
      <c r="C70" s="59">
        <f>SUM(E70:M70)</f>
        <v>42</v>
      </c>
      <c r="D70" s="60">
        <f>SUM(N70:V70)</f>
        <v>46</v>
      </c>
      <c r="E70" s="61">
        <v>5</v>
      </c>
      <c r="F70" s="61">
        <v>5</v>
      </c>
      <c r="G70" s="61">
        <v>4</v>
      </c>
      <c r="H70" s="61">
        <v>5</v>
      </c>
      <c r="I70" s="61">
        <v>4</v>
      </c>
      <c r="J70" s="61">
        <v>6</v>
      </c>
      <c r="K70" s="61">
        <v>4</v>
      </c>
      <c r="L70" s="61">
        <v>4</v>
      </c>
      <c r="M70" s="62">
        <v>5</v>
      </c>
      <c r="N70" s="61">
        <v>4</v>
      </c>
      <c r="O70" s="61">
        <v>5</v>
      </c>
      <c r="P70" s="61">
        <v>5</v>
      </c>
      <c r="Q70" s="61">
        <v>6</v>
      </c>
      <c r="R70" s="61">
        <v>5</v>
      </c>
      <c r="S70" s="61">
        <v>7</v>
      </c>
      <c r="T70" s="61">
        <v>4</v>
      </c>
      <c r="U70" s="61">
        <v>5</v>
      </c>
      <c r="V70" s="63">
        <v>5</v>
      </c>
      <c r="W70" s="64"/>
      <c r="X70" s="24"/>
      <c r="Y70" s="158" t="str">
        <f t="shared" si="31"/>
        <v>F</v>
      </c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</row>
    <row r="71" spans="1:56" ht="33" customHeight="1" thickBot="1">
      <c r="A71" s="66" t="s">
        <v>128</v>
      </c>
      <c r="B71" s="67">
        <f>IF(A71="",0,C71+D71)</f>
        <v>92</v>
      </c>
      <c r="C71" s="68">
        <f>SUM(E71:M71)</f>
        <v>49</v>
      </c>
      <c r="D71" s="46">
        <f>SUM(N71:V71)</f>
        <v>43</v>
      </c>
      <c r="E71" s="69">
        <v>7</v>
      </c>
      <c r="F71" s="69">
        <v>4</v>
      </c>
      <c r="G71" s="69">
        <v>5</v>
      </c>
      <c r="H71" s="69">
        <v>7</v>
      </c>
      <c r="I71" s="69">
        <v>3</v>
      </c>
      <c r="J71" s="69">
        <v>5</v>
      </c>
      <c r="K71" s="69">
        <v>6</v>
      </c>
      <c r="L71" s="69">
        <v>6</v>
      </c>
      <c r="M71" s="70">
        <v>6</v>
      </c>
      <c r="N71" s="69">
        <v>3</v>
      </c>
      <c r="O71" s="69">
        <v>5</v>
      </c>
      <c r="P71" s="69">
        <v>7</v>
      </c>
      <c r="Q71" s="69">
        <v>4</v>
      </c>
      <c r="R71" s="69">
        <v>5</v>
      </c>
      <c r="S71" s="69">
        <v>5</v>
      </c>
      <c r="T71" s="69">
        <v>4</v>
      </c>
      <c r="U71" s="69">
        <v>5</v>
      </c>
      <c r="V71" s="71">
        <v>5</v>
      </c>
      <c r="W71" s="64"/>
      <c r="X71" s="24"/>
      <c r="Y71" s="158" t="str">
        <f t="shared" si="31"/>
        <v>F</v>
      </c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</row>
    <row r="72" spans="1:56" ht="33" customHeight="1" thickTop="1" thickBot="1">
      <c r="A72" s="72" t="s">
        <v>73</v>
      </c>
      <c r="B72" s="73">
        <f>IF(COUNTA(A73:A77)&lt;4,2000,IF(COUNTA(A73:A77)=4,SUM(B73:B77),SUM(B73:B77)-MAXA(B73:B77)))</f>
        <v>398</v>
      </c>
      <c r="C72" s="73">
        <f>IF(COUNTA(A73:A77)&lt;4,"",IF(COUNTA(A73:A77)=4,SUM(C73:C77),SUM(C73:C77)-MAXA(C73:C77)))</f>
        <v>192</v>
      </c>
      <c r="D72" s="74">
        <f>IF(COUNTA(A73:A77)&lt;4,"",IF(COUNTA(A73:A77)=4,SUM(D73:D77),SUM(D73:D77)-MAXA(D73:D77)))</f>
        <v>206</v>
      </c>
      <c r="E72" s="59">
        <f>IF(COUNTA(A73:A77)&lt;5,"",MAXA(B73:B77))</f>
        <v>121</v>
      </c>
      <c r="F72" s="61"/>
      <c r="G72" s="61"/>
      <c r="H72" s="61"/>
      <c r="I72" s="61"/>
      <c r="J72" s="61"/>
      <c r="K72" s="61"/>
      <c r="L72" s="61"/>
      <c r="M72" s="62"/>
      <c r="N72" s="59"/>
      <c r="O72" s="61"/>
      <c r="P72" s="61"/>
      <c r="Q72" s="61"/>
      <c r="R72" s="61"/>
      <c r="S72" s="61"/>
      <c r="T72" s="61"/>
      <c r="U72" s="61"/>
      <c r="V72" s="63"/>
      <c r="W72" s="57"/>
      <c r="X72" s="24"/>
      <c r="Y72" s="158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</row>
    <row r="73" spans="1:56" ht="33" customHeight="1">
      <c r="A73" s="58" t="s">
        <v>117</v>
      </c>
      <c r="B73" s="59">
        <f>IF(A73="",0,C73+D73)</f>
        <v>95</v>
      </c>
      <c r="C73" s="59">
        <f>SUM(E73:M73)</f>
        <v>46</v>
      </c>
      <c r="D73" s="60">
        <f>SUM(N73:V73)</f>
        <v>49</v>
      </c>
      <c r="E73" s="61">
        <v>6</v>
      </c>
      <c r="F73" s="61">
        <v>4</v>
      </c>
      <c r="G73" s="61">
        <v>4</v>
      </c>
      <c r="H73" s="61">
        <v>5</v>
      </c>
      <c r="I73" s="61">
        <v>4</v>
      </c>
      <c r="J73" s="61">
        <v>7</v>
      </c>
      <c r="K73" s="61">
        <v>4</v>
      </c>
      <c r="L73" s="61">
        <v>6</v>
      </c>
      <c r="M73" s="62">
        <v>6</v>
      </c>
      <c r="N73" s="61">
        <v>4</v>
      </c>
      <c r="O73" s="61">
        <v>6</v>
      </c>
      <c r="P73" s="61">
        <v>9</v>
      </c>
      <c r="Q73" s="61">
        <v>5</v>
      </c>
      <c r="R73" s="61">
        <v>5</v>
      </c>
      <c r="S73" s="61">
        <v>5</v>
      </c>
      <c r="T73" s="61">
        <v>3</v>
      </c>
      <c r="U73" s="61">
        <v>7</v>
      </c>
      <c r="V73" s="63">
        <v>5</v>
      </c>
      <c r="W73" s="64"/>
      <c r="X73" s="24"/>
      <c r="Y73" s="158" t="str">
        <f>IF(COUNT(E73:V73)=18,"F",COUNT(E73:V73))</f>
        <v>F</v>
      </c>
      <c r="Z73" s="65">
        <f>SUM(B73:B77)</f>
        <v>519</v>
      </c>
      <c r="AA73" s="65">
        <f t="shared" ref="AA73:AT73" si="33">SUM(C73:C77)</f>
        <v>255</v>
      </c>
      <c r="AB73" s="65">
        <f t="shared" si="33"/>
        <v>264</v>
      </c>
      <c r="AC73" s="65">
        <f t="shared" si="33"/>
        <v>32</v>
      </c>
      <c r="AD73" s="65">
        <f t="shared" si="33"/>
        <v>26</v>
      </c>
      <c r="AE73" s="65">
        <f t="shared" si="33"/>
        <v>24</v>
      </c>
      <c r="AF73" s="65">
        <f t="shared" si="33"/>
        <v>34</v>
      </c>
      <c r="AG73" s="65">
        <f t="shared" si="33"/>
        <v>21</v>
      </c>
      <c r="AH73" s="65">
        <f t="shared" si="33"/>
        <v>30</v>
      </c>
      <c r="AI73" s="65">
        <f t="shared" si="33"/>
        <v>25</v>
      </c>
      <c r="AJ73" s="65">
        <f t="shared" si="33"/>
        <v>33</v>
      </c>
      <c r="AK73" s="65">
        <f t="shared" si="33"/>
        <v>30</v>
      </c>
      <c r="AL73" s="65">
        <f t="shared" si="33"/>
        <v>25</v>
      </c>
      <c r="AM73" s="65">
        <f t="shared" si="33"/>
        <v>37</v>
      </c>
      <c r="AN73" s="65">
        <f t="shared" si="33"/>
        <v>39</v>
      </c>
      <c r="AO73" s="65">
        <f t="shared" si="33"/>
        <v>27</v>
      </c>
      <c r="AP73" s="65">
        <f t="shared" si="33"/>
        <v>30</v>
      </c>
      <c r="AQ73" s="65">
        <f t="shared" si="33"/>
        <v>28</v>
      </c>
      <c r="AR73" s="65">
        <f t="shared" si="33"/>
        <v>20</v>
      </c>
      <c r="AS73" s="65">
        <f t="shared" si="33"/>
        <v>30</v>
      </c>
      <c r="AT73" s="65">
        <f t="shared" si="33"/>
        <v>28</v>
      </c>
      <c r="AU73" s="24"/>
      <c r="AV73" s="24"/>
      <c r="AW73" s="24"/>
      <c r="AX73" s="24"/>
      <c r="AY73" s="24"/>
      <c r="AZ73" s="24"/>
      <c r="BA73" s="24"/>
      <c r="BB73" s="24"/>
      <c r="BC73" s="24"/>
      <c r="BD73" s="24"/>
    </row>
    <row r="74" spans="1:56" ht="33" customHeight="1">
      <c r="A74" s="58" t="s">
        <v>118</v>
      </c>
      <c r="B74" s="59">
        <f>IF(A74="",0,C74+D74)</f>
        <v>104</v>
      </c>
      <c r="C74" s="59">
        <f>SUM(E74:M74)</f>
        <v>53</v>
      </c>
      <c r="D74" s="60">
        <f>SUM(N74:V74)</f>
        <v>51</v>
      </c>
      <c r="E74" s="61">
        <v>6</v>
      </c>
      <c r="F74" s="61">
        <v>6</v>
      </c>
      <c r="G74" s="61">
        <v>7</v>
      </c>
      <c r="H74" s="61">
        <v>6</v>
      </c>
      <c r="I74" s="61">
        <v>5</v>
      </c>
      <c r="J74" s="61">
        <v>6</v>
      </c>
      <c r="K74" s="61">
        <v>5</v>
      </c>
      <c r="L74" s="61">
        <v>6</v>
      </c>
      <c r="M74" s="62">
        <v>6</v>
      </c>
      <c r="N74" s="61">
        <v>3</v>
      </c>
      <c r="O74" s="61">
        <v>6</v>
      </c>
      <c r="P74" s="61">
        <v>7</v>
      </c>
      <c r="Q74" s="61">
        <v>7</v>
      </c>
      <c r="R74" s="61">
        <v>5</v>
      </c>
      <c r="S74" s="61">
        <v>7</v>
      </c>
      <c r="T74" s="61">
        <v>4</v>
      </c>
      <c r="U74" s="61">
        <v>6</v>
      </c>
      <c r="V74" s="63">
        <v>6</v>
      </c>
      <c r="W74" s="64"/>
      <c r="X74" s="24"/>
      <c r="Y74" s="158" t="str">
        <f t="shared" ref="Y74:Y77" si="34">IF(COUNT(E74:V74)=18,"F",COUNT(E74:V74))</f>
        <v>F</v>
      </c>
      <c r="Z74" s="65">
        <f>COUNTA(A73:A77)</f>
        <v>5</v>
      </c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5"/>
      <c r="AU74" s="24"/>
      <c r="AV74" s="24"/>
      <c r="AW74" s="24"/>
      <c r="AX74" s="24"/>
      <c r="AY74" s="24"/>
      <c r="AZ74" s="24"/>
      <c r="BA74" s="24"/>
      <c r="BB74" s="24"/>
      <c r="BC74" s="24"/>
      <c r="BD74" s="24"/>
    </row>
    <row r="75" spans="1:56" ht="33" customHeight="1">
      <c r="A75" s="58" t="s">
        <v>119</v>
      </c>
      <c r="B75" s="59">
        <f>IF(A75="",0,C75+D75)</f>
        <v>92</v>
      </c>
      <c r="C75" s="59">
        <f>SUM(E75:M75)</f>
        <v>43</v>
      </c>
      <c r="D75" s="60">
        <f>SUM(N75:V75)</f>
        <v>49</v>
      </c>
      <c r="E75" s="61">
        <v>6</v>
      </c>
      <c r="F75" s="61">
        <v>5</v>
      </c>
      <c r="G75" s="61">
        <v>4</v>
      </c>
      <c r="H75" s="61">
        <v>6</v>
      </c>
      <c r="I75" s="61">
        <v>3</v>
      </c>
      <c r="J75" s="61">
        <v>4</v>
      </c>
      <c r="K75" s="61">
        <v>5</v>
      </c>
      <c r="L75" s="61">
        <v>5</v>
      </c>
      <c r="M75" s="62">
        <v>5</v>
      </c>
      <c r="N75" s="61">
        <v>4</v>
      </c>
      <c r="O75" s="61">
        <v>7</v>
      </c>
      <c r="P75" s="61">
        <v>6</v>
      </c>
      <c r="Q75" s="61">
        <v>4</v>
      </c>
      <c r="R75" s="61">
        <v>8</v>
      </c>
      <c r="S75" s="61">
        <v>5</v>
      </c>
      <c r="T75" s="61">
        <v>4</v>
      </c>
      <c r="U75" s="61">
        <v>5</v>
      </c>
      <c r="V75" s="63">
        <v>6</v>
      </c>
      <c r="W75" s="64"/>
      <c r="X75" s="24"/>
      <c r="Y75" s="158" t="str">
        <f t="shared" si="34"/>
        <v>F</v>
      </c>
      <c r="Z75" s="65">
        <f>Z73/$Z$74</f>
        <v>103.8</v>
      </c>
      <c r="AA75" s="65">
        <f t="shared" ref="AA75:AT75" si="35">AA73/$Z$74</f>
        <v>51</v>
      </c>
      <c r="AB75" s="65">
        <f t="shared" si="35"/>
        <v>52.8</v>
      </c>
      <c r="AC75" s="65">
        <f t="shared" si="35"/>
        <v>6.4</v>
      </c>
      <c r="AD75" s="65">
        <f t="shared" si="35"/>
        <v>5.2</v>
      </c>
      <c r="AE75" s="65">
        <f t="shared" si="35"/>
        <v>4.8</v>
      </c>
      <c r="AF75" s="65">
        <f t="shared" si="35"/>
        <v>6.8</v>
      </c>
      <c r="AG75" s="65">
        <f t="shared" si="35"/>
        <v>4.2</v>
      </c>
      <c r="AH75" s="65">
        <f t="shared" si="35"/>
        <v>6</v>
      </c>
      <c r="AI75" s="65">
        <f t="shared" si="35"/>
        <v>5</v>
      </c>
      <c r="AJ75" s="65">
        <f t="shared" si="35"/>
        <v>6.6</v>
      </c>
      <c r="AK75" s="65">
        <f t="shared" si="35"/>
        <v>6</v>
      </c>
      <c r="AL75" s="65">
        <f t="shared" si="35"/>
        <v>5</v>
      </c>
      <c r="AM75" s="65">
        <f t="shared" si="35"/>
        <v>7.4</v>
      </c>
      <c r="AN75" s="65">
        <f t="shared" si="35"/>
        <v>7.8</v>
      </c>
      <c r="AO75" s="65">
        <f t="shared" si="35"/>
        <v>5.4</v>
      </c>
      <c r="AP75" s="65">
        <f t="shared" si="35"/>
        <v>6</v>
      </c>
      <c r="AQ75" s="65">
        <f t="shared" si="35"/>
        <v>5.6</v>
      </c>
      <c r="AR75" s="65">
        <f t="shared" si="35"/>
        <v>4</v>
      </c>
      <c r="AS75" s="65">
        <f t="shared" si="35"/>
        <v>6</v>
      </c>
      <c r="AT75" s="65">
        <f t="shared" si="35"/>
        <v>5.6</v>
      </c>
      <c r="AU75" s="24"/>
      <c r="AV75" s="24"/>
      <c r="AW75" s="24"/>
      <c r="AX75" s="24"/>
      <c r="AY75" s="24"/>
      <c r="AZ75" s="24"/>
      <c r="BA75" s="24"/>
      <c r="BB75" s="24"/>
      <c r="BC75" s="24"/>
      <c r="BD75" s="24"/>
    </row>
    <row r="76" spans="1:56" ht="33" customHeight="1">
      <c r="A76" s="58" t="s">
        <v>121</v>
      </c>
      <c r="B76" s="59">
        <f>IF(A76="",0,C76+D76)</f>
        <v>107</v>
      </c>
      <c r="C76" s="59">
        <f>SUM(E76:M76)</f>
        <v>50</v>
      </c>
      <c r="D76" s="60">
        <f>SUM(N76:V76)</f>
        <v>57</v>
      </c>
      <c r="E76" s="61">
        <v>7</v>
      </c>
      <c r="F76" s="61">
        <v>5</v>
      </c>
      <c r="G76" s="61">
        <v>4</v>
      </c>
      <c r="H76" s="61">
        <v>6</v>
      </c>
      <c r="I76" s="61">
        <v>5</v>
      </c>
      <c r="J76" s="61">
        <v>6</v>
      </c>
      <c r="K76" s="61">
        <v>5</v>
      </c>
      <c r="L76" s="61">
        <v>6</v>
      </c>
      <c r="M76" s="62">
        <v>6</v>
      </c>
      <c r="N76" s="61">
        <v>6</v>
      </c>
      <c r="O76" s="61">
        <v>8</v>
      </c>
      <c r="P76" s="61">
        <v>10</v>
      </c>
      <c r="Q76" s="61">
        <v>5</v>
      </c>
      <c r="R76" s="61">
        <v>6</v>
      </c>
      <c r="S76" s="61">
        <v>6</v>
      </c>
      <c r="T76" s="61">
        <v>4</v>
      </c>
      <c r="U76" s="61">
        <v>6</v>
      </c>
      <c r="V76" s="63">
        <v>6</v>
      </c>
      <c r="W76" s="64"/>
      <c r="X76" s="24"/>
      <c r="Y76" s="158" t="str">
        <f t="shared" si="34"/>
        <v>F</v>
      </c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</row>
    <row r="77" spans="1:56" ht="33" customHeight="1" thickBot="1">
      <c r="A77" s="58" t="s">
        <v>120</v>
      </c>
      <c r="B77" s="75">
        <f>IF(A77="",0,C77+D77)</f>
        <v>121</v>
      </c>
      <c r="C77" s="59">
        <f>SUM(E77:M77)</f>
        <v>63</v>
      </c>
      <c r="D77" s="60">
        <f>SUM(N77:V77)</f>
        <v>58</v>
      </c>
      <c r="E77" s="61">
        <v>7</v>
      </c>
      <c r="F77" s="61">
        <v>6</v>
      </c>
      <c r="G77" s="61">
        <v>5</v>
      </c>
      <c r="H77" s="61">
        <v>11</v>
      </c>
      <c r="I77" s="61">
        <v>4</v>
      </c>
      <c r="J77" s="61">
        <v>7</v>
      </c>
      <c r="K77" s="61">
        <v>6</v>
      </c>
      <c r="L77" s="61">
        <v>10</v>
      </c>
      <c r="M77" s="62">
        <v>7</v>
      </c>
      <c r="N77" s="61">
        <v>8</v>
      </c>
      <c r="O77" s="61">
        <v>10</v>
      </c>
      <c r="P77" s="61">
        <v>7</v>
      </c>
      <c r="Q77" s="61">
        <v>6</v>
      </c>
      <c r="R77" s="61">
        <v>6</v>
      </c>
      <c r="S77" s="61">
        <v>5</v>
      </c>
      <c r="T77" s="61">
        <v>5</v>
      </c>
      <c r="U77" s="61">
        <v>6</v>
      </c>
      <c r="V77" s="63">
        <v>5</v>
      </c>
      <c r="W77" s="64"/>
      <c r="X77" s="24"/>
      <c r="Y77" s="158" t="str">
        <f t="shared" si="34"/>
        <v>F</v>
      </c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</row>
    <row r="78" spans="1:56" ht="33" customHeight="1" thickTop="1" thickBot="1">
      <c r="A78" s="164" t="s">
        <v>84</v>
      </c>
      <c r="B78" s="51">
        <f>IF(COUNTA(A79:A83)&lt;4,2000,IF(COUNTA(A79:A83)=4,SUM(B79:B83),SUM(B79:B83)-MAXA(B79:B83)))</f>
        <v>329</v>
      </c>
      <c r="C78" s="51">
        <f>IF(COUNTA(A79:A83)&lt;4,"",IF(COUNTA(A79:A83)=4,SUM(C79:C83),SUM(C79:C83)-MAXA(C79:C83)))</f>
        <v>162</v>
      </c>
      <c r="D78" s="52">
        <f>IF(COUNTA(A79:A83)&lt;4,"",IF(COUNTA(A79:A83)=4,SUM(D79:D83),SUM(D79:D83)-MAXA(D79:D83)))</f>
        <v>163</v>
      </c>
      <c r="E78" s="53">
        <f>IF(COUNTA(A79:A83)&lt;5,"",MAXA(B79:B83))</f>
        <v>87</v>
      </c>
      <c r="F78" s="54"/>
      <c r="G78" s="54"/>
      <c r="H78" s="54"/>
      <c r="I78" s="54"/>
      <c r="J78" s="54"/>
      <c r="K78" s="54"/>
      <c r="L78" s="54"/>
      <c r="M78" s="55"/>
      <c r="N78" s="53"/>
      <c r="O78" s="54"/>
      <c r="P78" s="54"/>
      <c r="Q78" s="54"/>
      <c r="R78" s="54"/>
      <c r="S78" s="54"/>
      <c r="T78" s="54"/>
      <c r="U78" s="54"/>
      <c r="V78" s="56"/>
      <c r="W78" s="57"/>
      <c r="X78" s="24"/>
      <c r="Y78" s="158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</row>
    <row r="79" spans="1:56" ht="33" customHeight="1">
      <c r="A79" s="58" t="s">
        <v>86</v>
      </c>
      <c r="B79" s="59">
        <f>IF(A79="",0,C79+D79)</f>
        <v>81</v>
      </c>
      <c r="C79" s="59">
        <f>SUM(E79:M79)</f>
        <v>40</v>
      </c>
      <c r="D79" s="60">
        <f>SUM(N79:V79)</f>
        <v>41</v>
      </c>
      <c r="E79" s="61">
        <v>6</v>
      </c>
      <c r="F79" s="61">
        <v>5</v>
      </c>
      <c r="G79" s="61">
        <v>4</v>
      </c>
      <c r="H79" s="61">
        <v>4</v>
      </c>
      <c r="I79" s="61">
        <v>4</v>
      </c>
      <c r="J79" s="61">
        <v>3</v>
      </c>
      <c r="K79" s="61">
        <v>5</v>
      </c>
      <c r="L79" s="61">
        <v>4</v>
      </c>
      <c r="M79" s="62">
        <v>5</v>
      </c>
      <c r="N79" s="61">
        <v>3</v>
      </c>
      <c r="O79" s="61">
        <v>6</v>
      </c>
      <c r="P79" s="61">
        <v>5</v>
      </c>
      <c r="Q79" s="61">
        <v>5</v>
      </c>
      <c r="R79" s="61">
        <v>4</v>
      </c>
      <c r="S79" s="61">
        <v>5</v>
      </c>
      <c r="T79" s="61">
        <v>3</v>
      </c>
      <c r="U79" s="61">
        <v>4</v>
      </c>
      <c r="V79" s="63">
        <v>6</v>
      </c>
      <c r="W79" s="64"/>
      <c r="X79" s="24"/>
      <c r="Y79" s="158" t="str">
        <f>IF(COUNT(E79:V79)=18,"F",COUNT(E79:V79))</f>
        <v>F</v>
      </c>
      <c r="Z79" s="65">
        <f>SUM(B79:B83)</f>
        <v>416</v>
      </c>
      <c r="AA79" s="65">
        <f t="shared" ref="AA79:AT79" si="36">SUM(C79:C83)</f>
        <v>208</v>
      </c>
      <c r="AB79" s="65">
        <f t="shared" si="36"/>
        <v>208</v>
      </c>
      <c r="AC79" s="65">
        <f t="shared" si="36"/>
        <v>30</v>
      </c>
      <c r="AD79" s="65">
        <f t="shared" si="36"/>
        <v>19</v>
      </c>
      <c r="AE79" s="65">
        <f t="shared" si="36"/>
        <v>20</v>
      </c>
      <c r="AF79" s="65">
        <f t="shared" si="36"/>
        <v>27</v>
      </c>
      <c r="AG79" s="65">
        <f t="shared" si="36"/>
        <v>16</v>
      </c>
      <c r="AH79" s="65">
        <f t="shared" si="36"/>
        <v>21</v>
      </c>
      <c r="AI79" s="65">
        <f t="shared" si="36"/>
        <v>25</v>
      </c>
      <c r="AJ79" s="65">
        <f t="shared" si="36"/>
        <v>25</v>
      </c>
      <c r="AK79" s="65">
        <f t="shared" si="36"/>
        <v>25</v>
      </c>
      <c r="AL79" s="65">
        <f t="shared" si="36"/>
        <v>18</v>
      </c>
      <c r="AM79" s="65">
        <f t="shared" si="36"/>
        <v>32</v>
      </c>
      <c r="AN79" s="65">
        <f t="shared" si="36"/>
        <v>27</v>
      </c>
      <c r="AO79" s="65">
        <f t="shared" si="36"/>
        <v>22</v>
      </c>
      <c r="AP79" s="65">
        <f t="shared" si="36"/>
        <v>23</v>
      </c>
      <c r="AQ79" s="65">
        <f t="shared" si="36"/>
        <v>23</v>
      </c>
      <c r="AR79" s="65">
        <f t="shared" si="36"/>
        <v>15</v>
      </c>
      <c r="AS79" s="65">
        <f t="shared" si="36"/>
        <v>21</v>
      </c>
      <c r="AT79" s="65">
        <f t="shared" si="36"/>
        <v>27</v>
      </c>
      <c r="AU79" s="24"/>
      <c r="AV79" s="24"/>
      <c r="AW79" s="24"/>
      <c r="AX79" s="24"/>
      <c r="AY79" s="24"/>
      <c r="AZ79" s="24"/>
      <c r="BA79" s="24"/>
      <c r="BB79" s="24"/>
      <c r="BC79" s="24"/>
      <c r="BD79" s="24"/>
    </row>
    <row r="80" spans="1:56" ht="33" customHeight="1">
      <c r="A80" s="58" t="s">
        <v>87</v>
      </c>
      <c r="B80" s="59">
        <f>IF(A80="",0,C80+D80)</f>
        <v>82</v>
      </c>
      <c r="C80" s="59">
        <f>SUM(E80:M80)</f>
        <v>40</v>
      </c>
      <c r="D80" s="60">
        <f>SUM(N80:V80)</f>
        <v>42</v>
      </c>
      <c r="E80" s="61">
        <v>6</v>
      </c>
      <c r="F80" s="61">
        <v>3</v>
      </c>
      <c r="G80" s="61">
        <v>3</v>
      </c>
      <c r="H80" s="61">
        <v>4</v>
      </c>
      <c r="I80" s="61">
        <v>3</v>
      </c>
      <c r="J80" s="61">
        <v>4</v>
      </c>
      <c r="K80" s="61">
        <v>7</v>
      </c>
      <c r="L80" s="61">
        <v>5</v>
      </c>
      <c r="M80" s="62">
        <v>5</v>
      </c>
      <c r="N80" s="61">
        <v>3</v>
      </c>
      <c r="O80" s="61">
        <v>6</v>
      </c>
      <c r="P80" s="61">
        <v>6</v>
      </c>
      <c r="Q80" s="61">
        <v>3</v>
      </c>
      <c r="R80" s="61">
        <v>5</v>
      </c>
      <c r="S80" s="61">
        <v>4</v>
      </c>
      <c r="T80" s="61">
        <v>4</v>
      </c>
      <c r="U80" s="61">
        <v>5</v>
      </c>
      <c r="V80" s="63">
        <v>6</v>
      </c>
      <c r="W80" s="64"/>
      <c r="X80" s="24"/>
      <c r="Y80" s="158" t="str">
        <f t="shared" ref="Y80:Y83" si="37">IF(COUNT(E80:V80)=18,"F",COUNT(E80:V80))</f>
        <v>F</v>
      </c>
      <c r="Z80" s="65">
        <f>COUNTA(A79:A83)</f>
        <v>5</v>
      </c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65"/>
      <c r="AT80" s="65"/>
      <c r="AU80" s="24"/>
      <c r="AV80" s="24"/>
      <c r="AW80" s="24"/>
      <c r="AX80" s="24"/>
      <c r="AY80" s="24"/>
      <c r="AZ80" s="24"/>
      <c r="BA80" s="24"/>
      <c r="BB80" s="24"/>
      <c r="BC80" s="24"/>
      <c r="BD80" s="24"/>
    </row>
    <row r="81" spans="1:56" ht="33" customHeight="1">
      <c r="A81" s="58" t="s">
        <v>88</v>
      </c>
      <c r="B81" s="59">
        <f>IF(A81="",0,C81+D81)</f>
        <v>87</v>
      </c>
      <c r="C81" s="59">
        <f>SUM(E81:M81)</f>
        <v>46</v>
      </c>
      <c r="D81" s="60">
        <f>SUM(N81:V81)</f>
        <v>41</v>
      </c>
      <c r="E81" s="61">
        <v>5</v>
      </c>
      <c r="F81" s="61">
        <v>4</v>
      </c>
      <c r="G81" s="61">
        <v>5</v>
      </c>
      <c r="H81" s="61">
        <v>8</v>
      </c>
      <c r="I81" s="61">
        <v>3</v>
      </c>
      <c r="J81" s="61">
        <v>5</v>
      </c>
      <c r="K81" s="61">
        <v>5</v>
      </c>
      <c r="L81" s="61">
        <v>6</v>
      </c>
      <c r="M81" s="62">
        <v>5</v>
      </c>
      <c r="N81" s="61">
        <v>4</v>
      </c>
      <c r="O81" s="61">
        <v>7</v>
      </c>
      <c r="P81" s="61">
        <v>5</v>
      </c>
      <c r="Q81" s="61">
        <v>5</v>
      </c>
      <c r="R81" s="61">
        <v>4</v>
      </c>
      <c r="S81" s="61">
        <v>5</v>
      </c>
      <c r="T81" s="61">
        <v>2</v>
      </c>
      <c r="U81" s="61">
        <v>4</v>
      </c>
      <c r="V81" s="63">
        <v>5</v>
      </c>
      <c r="W81" s="64"/>
      <c r="X81" s="24"/>
      <c r="Y81" s="158" t="str">
        <f t="shared" si="37"/>
        <v>F</v>
      </c>
      <c r="Z81" s="65">
        <f>Z79/$Z$80</f>
        <v>83.2</v>
      </c>
      <c r="AA81" s="65">
        <f>AA79/$Z$80</f>
        <v>41.6</v>
      </c>
      <c r="AB81" s="65">
        <f t="shared" ref="AB81:AT81" si="38">AB79/$Z$80</f>
        <v>41.6</v>
      </c>
      <c r="AC81" s="65">
        <f t="shared" si="38"/>
        <v>6</v>
      </c>
      <c r="AD81" s="65">
        <f t="shared" si="38"/>
        <v>3.8</v>
      </c>
      <c r="AE81" s="65">
        <f t="shared" si="38"/>
        <v>4</v>
      </c>
      <c r="AF81" s="65">
        <f t="shared" si="38"/>
        <v>5.4</v>
      </c>
      <c r="AG81" s="65">
        <f t="shared" si="38"/>
        <v>3.2</v>
      </c>
      <c r="AH81" s="65">
        <f t="shared" si="38"/>
        <v>4.2</v>
      </c>
      <c r="AI81" s="65">
        <f t="shared" si="38"/>
        <v>5</v>
      </c>
      <c r="AJ81" s="65">
        <f t="shared" si="38"/>
        <v>5</v>
      </c>
      <c r="AK81" s="65">
        <f t="shared" si="38"/>
        <v>5</v>
      </c>
      <c r="AL81" s="65">
        <f t="shared" si="38"/>
        <v>3.6</v>
      </c>
      <c r="AM81" s="65">
        <f t="shared" si="38"/>
        <v>6.4</v>
      </c>
      <c r="AN81" s="65">
        <f t="shared" si="38"/>
        <v>5.4</v>
      </c>
      <c r="AO81" s="65">
        <f t="shared" si="38"/>
        <v>4.4000000000000004</v>
      </c>
      <c r="AP81" s="65">
        <f t="shared" si="38"/>
        <v>4.5999999999999996</v>
      </c>
      <c r="AQ81" s="65">
        <f t="shared" si="38"/>
        <v>4.5999999999999996</v>
      </c>
      <c r="AR81" s="65">
        <f t="shared" si="38"/>
        <v>3</v>
      </c>
      <c r="AS81" s="65">
        <f t="shared" si="38"/>
        <v>4.2</v>
      </c>
      <c r="AT81" s="65">
        <f t="shared" si="38"/>
        <v>5.4</v>
      </c>
      <c r="AU81" s="24"/>
      <c r="AV81" s="24"/>
      <c r="AW81" s="24"/>
      <c r="AX81" s="24"/>
      <c r="AY81" s="24"/>
      <c r="AZ81" s="24"/>
      <c r="BA81" s="24"/>
      <c r="BB81" s="24"/>
      <c r="BC81" s="24"/>
      <c r="BD81" s="24"/>
    </row>
    <row r="82" spans="1:56" ht="33" customHeight="1">
      <c r="A82" s="58" t="s">
        <v>89</v>
      </c>
      <c r="B82" s="59">
        <f>IF(A82="",0,C82+D82)</f>
        <v>79</v>
      </c>
      <c r="C82" s="59">
        <f>SUM(E82:M82)</f>
        <v>40</v>
      </c>
      <c r="D82" s="60">
        <f>SUM(N82:V82)</f>
        <v>39</v>
      </c>
      <c r="E82" s="61">
        <v>5</v>
      </c>
      <c r="F82" s="61">
        <v>4</v>
      </c>
      <c r="G82" s="61">
        <v>4</v>
      </c>
      <c r="H82" s="61">
        <v>5</v>
      </c>
      <c r="I82" s="61">
        <v>3</v>
      </c>
      <c r="J82" s="61">
        <v>5</v>
      </c>
      <c r="K82" s="61">
        <v>4</v>
      </c>
      <c r="L82" s="61">
        <v>5</v>
      </c>
      <c r="M82" s="62">
        <v>5</v>
      </c>
      <c r="N82" s="61">
        <v>3</v>
      </c>
      <c r="O82" s="61">
        <v>5</v>
      </c>
      <c r="P82" s="61">
        <v>5</v>
      </c>
      <c r="Q82" s="61">
        <v>5</v>
      </c>
      <c r="R82" s="61">
        <v>4</v>
      </c>
      <c r="S82" s="61">
        <v>5</v>
      </c>
      <c r="T82" s="61">
        <v>3</v>
      </c>
      <c r="U82" s="61">
        <v>4</v>
      </c>
      <c r="V82" s="63">
        <v>5</v>
      </c>
      <c r="W82" s="64"/>
      <c r="X82" s="24"/>
      <c r="Y82" s="158" t="str">
        <f t="shared" si="37"/>
        <v>F</v>
      </c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</row>
    <row r="83" spans="1:56" ht="33" customHeight="1" thickBot="1">
      <c r="A83" s="66" t="s">
        <v>90</v>
      </c>
      <c r="B83" s="67">
        <f>IF(A83="",0,C83+D83)</f>
        <v>87</v>
      </c>
      <c r="C83" s="68">
        <f>SUM(E83:M83)</f>
        <v>42</v>
      </c>
      <c r="D83" s="46">
        <f>SUM(N83:V83)</f>
        <v>45</v>
      </c>
      <c r="E83" s="69">
        <v>8</v>
      </c>
      <c r="F83" s="69">
        <v>3</v>
      </c>
      <c r="G83" s="69">
        <v>4</v>
      </c>
      <c r="H83" s="69">
        <v>6</v>
      </c>
      <c r="I83" s="69">
        <v>3</v>
      </c>
      <c r="J83" s="69">
        <v>4</v>
      </c>
      <c r="K83" s="69">
        <v>4</v>
      </c>
      <c r="L83" s="69">
        <v>5</v>
      </c>
      <c r="M83" s="70">
        <v>5</v>
      </c>
      <c r="N83" s="69">
        <v>5</v>
      </c>
      <c r="O83" s="69">
        <v>8</v>
      </c>
      <c r="P83" s="69">
        <v>6</v>
      </c>
      <c r="Q83" s="69">
        <v>4</v>
      </c>
      <c r="R83" s="69">
        <v>6</v>
      </c>
      <c r="S83" s="69">
        <v>4</v>
      </c>
      <c r="T83" s="69">
        <v>3</v>
      </c>
      <c r="U83" s="69">
        <v>4</v>
      </c>
      <c r="V83" s="71">
        <v>5</v>
      </c>
      <c r="W83" s="64"/>
      <c r="X83" s="24"/>
      <c r="Y83" s="158" t="str">
        <f t="shared" si="37"/>
        <v>F</v>
      </c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</row>
    <row r="84" spans="1:56" ht="33" customHeight="1" thickTop="1" thickBot="1">
      <c r="A84" s="72" t="s">
        <v>83</v>
      </c>
      <c r="B84" s="73">
        <f>IF(COUNTA(A85:A89)&lt;4,2000,IF(COUNTA(A85:A89)=4,SUM(B85:B89),SUM(B85:B89)-MAXA(B85:B89)))</f>
        <v>332</v>
      </c>
      <c r="C84" s="73">
        <f>IF(COUNTA(A85:A89)&lt;4,"",IF(COUNTA(A85:A89)=4,SUM(C85:C89),SUM(C85:C89)-MAXA(C85:C89)))</f>
        <v>168</v>
      </c>
      <c r="D84" s="74">
        <f>IF(COUNTA(A85:A89)&lt;4,"",IF(COUNTA(A85:A89)=4,SUM(D85:D89),SUM(D85:D89)-MAXA(D85:D89)))</f>
        <v>164</v>
      </c>
      <c r="E84" s="59">
        <f>IF(COUNTA(A85:A89)&lt;5,"",MAXA(B85:B89))</f>
        <v>94</v>
      </c>
      <c r="F84" s="61"/>
      <c r="G84" s="61"/>
      <c r="H84" s="61"/>
      <c r="I84" s="61"/>
      <c r="J84" s="61"/>
      <c r="K84" s="61"/>
      <c r="L84" s="61"/>
      <c r="M84" s="62"/>
      <c r="N84" s="59"/>
      <c r="O84" s="61"/>
      <c r="P84" s="61"/>
      <c r="Q84" s="61"/>
      <c r="R84" s="61"/>
      <c r="S84" s="61"/>
      <c r="T84" s="61"/>
      <c r="U84" s="61"/>
      <c r="V84" s="63"/>
      <c r="W84" s="57"/>
      <c r="X84" s="24"/>
      <c r="Y84" s="158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</row>
    <row r="85" spans="1:56" ht="33" customHeight="1">
      <c r="A85" s="58" t="s">
        <v>136</v>
      </c>
      <c r="B85" s="59">
        <f>IF(A85="",0,C85+D85)</f>
        <v>80</v>
      </c>
      <c r="C85" s="59">
        <f>SUM(E85:M85)</f>
        <v>41</v>
      </c>
      <c r="D85" s="60">
        <f>SUM(N85:V85)</f>
        <v>39</v>
      </c>
      <c r="E85" s="61">
        <v>5</v>
      </c>
      <c r="F85" s="61">
        <v>3</v>
      </c>
      <c r="G85" s="61">
        <v>3</v>
      </c>
      <c r="H85" s="61">
        <v>7</v>
      </c>
      <c r="I85" s="61">
        <v>5</v>
      </c>
      <c r="J85" s="61">
        <v>5</v>
      </c>
      <c r="K85" s="61">
        <v>4</v>
      </c>
      <c r="L85" s="61">
        <v>4</v>
      </c>
      <c r="M85" s="62">
        <v>5</v>
      </c>
      <c r="N85" s="61">
        <v>4</v>
      </c>
      <c r="O85" s="61">
        <v>5</v>
      </c>
      <c r="P85" s="61">
        <v>5</v>
      </c>
      <c r="Q85" s="61">
        <v>4</v>
      </c>
      <c r="R85" s="61">
        <v>5</v>
      </c>
      <c r="S85" s="61">
        <v>5</v>
      </c>
      <c r="T85" s="61">
        <v>3</v>
      </c>
      <c r="U85" s="61">
        <v>4</v>
      </c>
      <c r="V85" s="63">
        <v>4</v>
      </c>
      <c r="W85" s="64"/>
      <c r="X85" s="24"/>
      <c r="Y85" s="158" t="str">
        <f>IF(COUNT(E85:V85)=18,"F",COUNT(E85:V85))</f>
        <v>F</v>
      </c>
      <c r="Z85" s="65">
        <f>SUM(B85:B89)</f>
        <v>426</v>
      </c>
      <c r="AA85" s="65">
        <f t="shared" ref="AA85:AT85" si="39">SUM(C85:C89)</f>
        <v>218</v>
      </c>
      <c r="AB85" s="65">
        <f t="shared" si="39"/>
        <v>208</v>
      </c>
      <c r="AC85" s="65">
        <f t="shared" si="39"/>
        <v>25</v>
      </c>
      <c r="AD85" s="65">
        <f t="shared" si="39"/>
        <v>22</v>
      </c>
      <c r="AE85" s="65">
        <f t="shared" si="39"/>
        <v>19</v>
      </c>
      <c r="AF85" s="65">
        <f t="shared" si="39"/>
        <v>28</v>
      </c>
      <c r="AG85" s="65">
        <f t="shared" si="39"/>
        <v>20</v>
      </c>
      <c r="AH85" s="65">
        <f t="shared" si="39"/>
        <v>25</v>
      </c>
      <c r="AI85" s="65">
        <f t="shared" si="39"/>
        <v>25</v>
      </c>
      <c r="AJ85" s="65">
        <f t="shared" si="39"/>
        <v>26</v>
      </c>
      <c r="AK85" s="65">
        <f t="shared" si="39"/>
        <v>28</v>
      </c>
      <c r="AL85" s="65">
        <f t="shared" si="39"/>
        <v>16</v>
      </c>
      <c r="AM85" s="65">
        <f t="shared" si="39"/>
        <v>30</v>
      </c>
      <c r="AN85" s="65">
        <f t="shared" si="39"/>
        <v>28</v>
      </c>
      <c r="AO85" s="65">
        <f t="shared" si="39"/>
        <v>22</v>
      </c>
      <c r="AP85" s="65">
        <f t="shared" si="39"/>
        <v>24</v>
      </c>
      <c r="AQ85" s="65">
        <f t="shared" si="39"/>
        <v>23</v>
      </c>
      <c r="AR85" s="65">
        <f t="shared" si="39"/>
        <v>19</v>
      </c>
      <c r="AS85" s="65">
        <f t="shared" si="39"/>
        <v>20</v>
      </c>
      <c r="AT85" s="65">
        <f t="shared" si="39"/>
        <v>26</v>
      </c>
      <c r="AU85" s="24"/>
      <c r="AV85" s="24"/>
      <c r="AW85" s="24"/>
      <c r="AX85" s="24"/>
      <c r="AY85" s="24"/>
      <c r="AZ85" s="24"/>
      <c r="BA85" s="24"/>
      <c r="BB85" s="24"/>
      <c r="BC85" s="24"/>
      <c r="BD85" s="24"/>
    </row>
    <row r="86" spans="1:56" ht="33" customHeight="1">
      <c r="A86" s="58" t="s">
        <v>137</v>
      </c>
      <c r="B86" s="59">
        <f>IF(A86="",0,C86+D86)</f>
        <v>81</v>
      </c>
      <c r="C86" s="59">
        <f>SUM(E86:M86)</f>
        <v>42</v>
      </c>
      <c r="D86" s="60">
        <f>SUM(N86:V86)</f>
        <v>39</v>
      </c>
      <c r="E86" s="61">
        <v>5</v>
      </c>
      <c r="F86" s="61">
        <v>5</v>
      </c>
      <c r="G86" s="61">
        <v>4</v>
      </c>
      <c r="H86" s="61">
        <v>5</v>
      </c>
      <c r="I86" s="61">
        <v>3</v>
      </c>
      <c r="J86" s="61">
        <v>4</v>
      </c>
      <c r="K86" s="61">
        <v>7</v>
      </c>
      <c r="L86" s="61">
        <v>4</v>
      </c>
      <c r="M86" s="62">
        <v>5</v>
      </c>
      <c r="N86" s="61">
        <v>3</v>
      </c>
      <c r="O86" s="61">
        <v>5</v>
      </c>
      <c r="P86" s="61">
        <v>5</v>
      </c>
      <c r="Q86" s="61">
        <v>5</v>
      </c>
      <c r="R86" s="61">
        <v>4</v>
      </c>
      <c r="S86" s="61">
        <v>5</v>
      </c>
      <c r="T86" s="61">
        <v>4</v>
      </c>
      <c r="U86" s="61">
        <v>3</v>
      </c>
      <c r="V86" s="63">
        <v>5</v>
      </c>
      <c r="W86" s="64"/>
      <c r="X86" s="24"/>
      <c r="Y86" s="158" t="str">
        <f t="shared" ref="Y86:Y89" si="40">IF(COUNT(E86:V86)=18,"F",COUNT(E86:V86))</f>
        <v>F</v>
      </c>
      <c r="Z86" s="65">
        <f>COUNTA(A85:A89)</f>
        <v>5</v>
      </c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65"/>
      <c r="AU86" s="24"/>
      <c r="AV86" s="24"/>
      <c r="AW86" s="24"/>
      <c r="AX86" s="24"/>
      <c r="AY86" s="24"/>
      <c r="AZ86" s="24"/>
      <c r="BA86" s="24"/>
      <c r="BB86" s="24"/>
      <c r="BC86" s="24"/>
      <c r="BD86" s="24"/>
    </row>
    <row r="87" spans="1:56" ht="33" customHeight="1">
      <c r="A87" s="58" t="s">
        <v>138</v>
      </c>
      <c r="B87" s="59">
        <f>IF(A87="",0,C87+D87)</f>
        <v>86</v>
      </c>
      <c r="C87" s="59">
        <f>SUM(E87:M87)</f>
        <v>42</v>
      </c>
      <c r="D87" s="60">
        <f>SUM(N87:V87)</f>
        <v>44</v>
      </c>
      <c r="E87" s="61">
        <v>5</v>
      </c>
      <c r="F87" s="61">
        <v>4</v>
      </c>
      <c r="G87" s="61">
        <v>4</v>
      </c>
      <c r="H87" s="61">
        <v>5</v>
      </c>
      <c r="I87" s="61">
        <v>4</v>
      </c>
      <c r="J87" s="61">
        <v>6</v>
      </c>
      <c r="K87" s="61">
        <v>4</v>
      </c>
      <c r="L87" s="61">
        <v>5</v>
      </c>
      <c r="M87" s="62">
        <v>5</v>
      </c>
      <c r="N87" s="61">
        <v>2</v>
      </c>
      <c r="O87" s="61">
        <v>6</v>
      </c>
      <c r="P87" s="61">
        <v>5</v>
      </c>
      <c r="Q87" s="61">
        <v>5</v>
      </c>
      <c r="R87" s="61">
        <v>5</v>
      </c>
      <c r="S87" s="61">
        <v>5</v>
      </c>
      <c r="T87" s="61">
        <v>4</v>
      </c>
      <c r="U87" s="61">
        <v>5</v>
      </c>
      <c r="V87" s="63">
        <v>7</v>
      </c>
      <c r="W87" s="64"/>
      <c r="X87" s="24"/>
      <c r="Y87" s="158" t="str">
        <f t="shared" si="40"/>
        <v>F</v>
      </c>
      <c r="Z87" s="65">
        <f>Z85/$Z$86</f>
        <v>85.2</v>
      </c>
      <c r="AA87" s="65">
        <f>AA85/$Z$86</f>
        <v>43.6</v>
      </c>
      <c r="AB87" s="65">
        <f t="shared" ref="AB87:AT87" si="41">AB85/$Z$86</f>
        <v>41.6</v>
      </c>
      <c r="AC87" s="65">
        <f t="shared" si="41"/>
        <v>5</v>
      </c>
      <c r="AD87" s="65">
        <f t="shared" si="41"/>
        <v>4.4000000000000004</v>
      </c>
      <c r="AE87" s="65">
        <f t="shared" si="41"/>
        <v>3.8</v>
      </c>
      <c r="AF87" s="65">
        <f t="shared" si="41"/>
        <v>5.6</v>
      </c>
      <c r="AG87" s="65">
        <f t="shared" si="41"/>
        <v>4</v>
      </c>
      <c r="AH87" s="65">
        <f t="shared" si="41"/>
        <v>5</v>
      </c>
      <c r="AI87" s="65">
        <f t="shared" si="41"/>
        <v>5</v>
      </c>
      <c r="AJ87" s="65">
        <f t="shared" si="41"/>
        <v>5.2</v>
      </c>
      <c r="AK87" s="65">
        <f t="shared" si="41"/>
        <v>5.6</v>
      </c>
      <c r="AL87" s="65">
        <f t="shared" si="41"/>
        <v>3.2</v>
      </c>
      <c r="AM87" s="65">
        <f t="shared" si="41"/>
        <v>6</v>
      </c>
      <c r="AN87" s="65">
        <f t="shared" si="41"/>
        <v>5.6</v>
      </c>
      <c r="AO87" s="65">
        <f t="shared" si="41"/>
        <v>4.4000000000000004</v>
      </c>
      <c r="AP87" s="65">
        <f t="shared" si="41"/>
        <v>4.8</v>
      </c>
      <c r="AQ87" s="65">
        <f t="shared" si="41"/>
        <v>4.5999999999999996</v>
      </c>
      <c r="AR87" s="65">
        <f t="shared" si="41"/>
        <v>3.8</v>
      </c>
      <c r="AS87" s="65">
        <f t="shared" si="41"/>
        <v>4</v>
      </c>
      <c r="AT87" s="65">
        <f t="shared" si="41"/>
        <v>5.2</v>
      </c>
      <c r="AU87" s="24"/>
      <c r="AV87" s="24"/>
      <c r="AW87" s="24"/>
      <c r="AX87" s="24"/>
      <c r="AY87" s="24"/>
      <c r="AZ87" s="24"/>
      <c r="BA87" s="24"/>
      <c r="BB87" s="24"/>
      <c r="BC87" s="24"/>
      <c r="BD87" s="24"/>
    </row>
    <row r="88" spans="1:56" ht="33" customHeight="1">
      <c r="A88" s="58" t="s">
        <v>139</v>
      </c>
      <c r="B88" s="59">
        <f>IF(A88="",0,C88+D88)</f>
        <v>94</v>
      </c>
      <c r="C88" s="59">
        <f>SUM(E88:M88)</f>
        <v>50</v>
      </c>
      <c r="D88" s="60">
        <f>SUM(N88:V88)</f>
        <v>44</v>
      </c>
      <c r="E88" s="61">
        <v>6</v>
      </c>
      <c r="F88" s="61">
        <v>5</v>
      </c>
      <c r="G88" s="61">
        <v>4</v>
      </c>
      <c r="H88" s="61">
        <v>6</v>
      </c>
      <c r="I88" s="61">
        <v>5</v>
      </c>
      <c r="J88" s="61">
        <v>5</v>
      </c>
      <c r="K88" s="61">
        <v>5</v>
      </c>
      <c r="L88" s="61">
        <v>8</v>
      </c>
      <c r="M88" s="62">
        <v>6</v>
      </c>
      <c r="N88" s="61">
        <v>4</v>
      </c>
      <c r="O88" s="61">
        <v>8</v>
      </c>
      <c r="P88" s="61">
        <v>6</v>
      </c>
      <c r="Q88" s="61">
        <v>4</v>
      </c>
      <c r="R88" s="61">
        <v>5</v>
      </c>
      <c r="S88" s="61">
        <v>4</v>
      </c>
      <c r="T88" s="61">
        <v>3</v>
      </c>
      <c r="U88" s="61">
        <v>5</v>
      </c>
      <c r="V88" s="63">
        <v>5</v>
      </c>
      <c r="W88" s="64"/>
      <c r="X88" s="24"/>
      <c r="Y88" s="158" t="str">
        <f t="shared" si="40"/>
        <v>F</v>
      </c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</row>
    <row r="89" spans="1:56" ht="33" customHeight="1" thickBot="1">
      <c r="A89" s="58" t="s">
        <v>140</v>
      </c>
      <c r="B89" s="75">
        <f>IF(A89="",0,C89+D89)</f>
        <v>85</v>
      </c>
      <c r="C89" s="59">
        <f>SUM(E89:M89)</f>
        <v>43</v>
      </c>
      <c r="D89" s="60">
        <f>SUM(N89:V89)</f>
        <v>42</v>
      </c>
      <c r="E89" s="61">
        <v>4</v>
      </c>
      <c r="F89" s="61">
        <v>5</v>
      </c>
      <c r="G89" s="61">
        <v>4</v>
      </c>
      <c r="H89" s="61">
        <v>5</v>
      </c>
      <c r="I89" s="61">
        <v>3</v>
      </c>
      <c r="J89" s="61">
        <v>5</v>
      </c>
      <c r="K89" s="61">
        <v>5</v>
      </c>
      <c r="L89" s="61">
        <v>5</v>
      </c>
      <c r="M89" s="62">
        <v>7</v>
      </c>
      <c r="N89" s="61">
        <v>3</v>
      </c>
      <c r="O89" s="61">
        <v>6</v>
      </c>
      <c r="P89" s="61">
        <v>7</v>
      </c>
      <c r="Q89" s="61">
        <v>4</v>
      </c>
      <c r="R89" s="61">
        <v>5</v>
      </c>
      <c r="S89" s="61">
        <v>4</v>
      </c>
      <c r="T89" s="61">
        <v>5</v>
      </c>
      <c r="U89" s="61">
        <v>3</v>
      </c>
      <c r="V89" s="63">
        <v>5</v>
      </c>
      <c r="W89" s="64"/>
      <c r="X89" s="24"/>
      <c r="Y89" s="158" t="str">
        <f t="shared" si="40"/>
        <v>F</v>
      </c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</row>
    <row r="90" spans="1:56" ht="33" customHeight="1" thickTop="1" thickBot="1">
      <c r="A90" s="50" t="s">
        <v>74</v>
      </c>
      <c r="B90" s="51">
        <f>IF(COUNTA(A91:A95)&lt;4,2000,IF(COUNTA(A91:A95)=4,SUM(B91:B95),SUM(B91:B95)-MAXA(B91:B95)))</f>
        <v>340</v>
      </c>
      <c r="C90" s="51">
        <f>IF(COUNTA(A91:A95)&lt;4,"",IF(COUNTA(A91:A95)=4,SUM(C91:C95),SUM(C91:C95)-MAXA(C91:C95)))</f>
        <v>179</v>
      </c>
      <c r="D90" s="52">
        <f>IF(COUNTA(A91:A95)&lt;4,"",IF(COUNTA(A91:A95)=4,SUM(D91:D95),SUM(D91:D95)-MAXA(D91:D95)))</f>
        <v>161</v>
      </c>
      <c r="E90" s="53">
        <f>IF(COUNTA(A91:A95)&lt;5,"",MAXA(B91:B95))</f>
        <v>117</v>
      </c>
      <c r="F90" s="54"/>
      <c r="G90" s="54"/>
      <c r="H90" s="54"/>
      <c r="I90" s="54"/>
      <c r="J90" s="54"/>
      <c r="K90" s="54"/>
      <c r="L90" s="54"/>
      <c r="M90" s="55"/>
      <c r="N90" s="53"/>
      <c r="O90" s="54"/>
      <c r="P90" s="54"/>
      <c r="Q90" s="54"/>
      <c r="R90" s="54"/>
      <c r="S90" s="54"/>
      <c r="T90" s="54"/>
      <c r="U90" s="54"/>
      <c r="V90" s="56"/>
      <c r="W90" s="57"/>
      <c r="X90" s="24"/>
      <c r="Y90" s="158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</row>
    <row r="91" spans="1:56" ht="33" customHeight="1">
      <c r="A91" s="58" t="s">
        <v>144</v>
      </c>
      <c r="B91" s="59">
        <f>IF(A91="",0,C91+D91)</f>
        <v>78</v>
      </c>
      <c r="C91" s="59">
        <f>SUM(E91:M91)</f>
        <v>40</v>
      </c>
      <c r="D91" s="60">
        <f>SUM(N91:V91)</f>
        <v>38</v>
      </c>
      <c r="E91" s="61">
        <v>4</v>
      </c>
      <c r="F91" s="61">
        <v>4</v>
      </c>
      <c r="G91" s="61">
        <v>4</v>
      </c>
      <c r="H91" s="61">
        <v>6</v>
      </c>
      <c r="I91" s="61">
        <v>4</v>
      </c>
      <c r="J91" s="61">
        <v>5</v>
      </c>
      <c r="K91" s="61">
        <v>4</v>
      </c>
      <c r="L91" s="61">
        <v>4</v>
      </c>
      <c r="M91" s="62">
        <v>5</v>
      </c>
      <c r="N91" s="61">
        <v>3</v>
      </c>
      <c r="O91" s="61">
        <v>6</v>
      </c>
      <c r="P91" s="61">
        <v>5</v>
      </c>
      <c r="Q91" s="61">
        <v>5</v>
      </c>
      <c r="R91" s="61">
        <v>4</v>
      </c>
      <c r="S91" s="61">
        <v>3</v>
      </c>
      <c r="T91" s="61">
        <v>3</v>
      </c>
      <c r="U91" s="61">
        <v>5</v>
      </c>
      <c r="V91" s="63">
        <v>4</v>
      </c>
      <c r="W91" s="64"/>
      <c r="X91" s="24"/>
      <c r="Y91" s="158" t="str">
        <f>IF(COUNT(E91:V91)=18,"F",COUNT(E91:V91))</f>
        <v>F</v>
      </c>
      <c r="Z91" s="65">
        <f>SUM(B91:B95)</f>
        <v>457</v>
      </c>
      <c r="AA91" s="65">
        <f t="shared" ref="AA91:AT91" si="42">SUM(C91:C95)</f>
        <v>243</v>
      </c>
      <c r="AB91" s="65">
        <f t="shared" si="42"/>
        <v>214</v>
      </c>
      <c r="AC91" s="65">
        <f t="shared" si="42"/>
        <v>28</v>
      </c>
      <c r="AD91" s="65">
        <f t="shared" si="42"/>
        <v>24</v>
      </c>
      <c r="AE91" s="65">
        <f t="shared" si="42"/>
        <v>20</v>
      </c>
      <c r="AF91" s="65">
        <f t="shared" si="42"/>
        <v>33</v>
      </c>
      <c r="AG91" s="65">
        <f t="shared" si="42"/>
        <v>19</v>
      </c>
      <c r="AH91" s="65">
        <f t="shared" si="42"/>
        <v>30</v>
      </c>
      <c r="AI91" s="65">
        <f t="shared" si="42"/>
        <v>27</v>
      </c>
      <c r="AJ91" s="65">
        <f t="shared" si="42"/>
        <v>30</v>
      </c>
      <c r="AK91" s="65">
        <f t="shared" si="42"/>
        <v>32</v>
      </c>
      <c r="AL91" s="65">
        <f t="shared" si="42"/>
        <v>16</v>
      </c>
      <c r="AM91" s="65">
        <f t="shared" si="42"/>
        <v>33</v>
      </c>
      <c r="AN91" s="65">
        <f t="shared" si="42"/>
        <v>26</v>
      </c>
      <c r="AO91" s="65">
        <f t="shared" si="42"/>
        <v>25</v>
      </c>
      <c r="AP91" s="65">
        <f t="shared" si="42"/>
        <v>23</v>
      </c>
      <c r="AQ91" s="65">
        <f t="shared" si="42"/>
        <v>25</v>
      </c>
      <c r="AR91" s="65">
        <f t="shared" si="42"/>
        <v>21</v>
      </c>
      <c r="AS91" s="65">
        <f t="shared" si="42"/>
        <v>24</v>
      </c>
      <c r="AT91" s="65">
        <f t="shared" si="42"/>
        <v>21</v>
      </c>
      <c r="AU91" s="24"/>
      <c r="AV91" s="24"/>
      <c r="AW91" s="24"/>
      <c r="AX91" s="24"/>
      <c r="AY91" s="24"/>
      <c r="AZ91" s="24"/>
      <c r="BA91" s="24"/>
      <c r="BB91" s="24"/>
      <c r="BC91" s="24"/>
      <c r="BD91" s="24"/>
    </row>
    <row r="92" spans="1:56" ht="33" customHeight="1">
      <c r="A92" s="58" t="s">
        <v>145</v>
      </c>
      <c r="B92" s="59">
        <f>IF(A92="",0,C92+D92)</f>
        <v>85</v>
      </c>
      <c r="C92" s="59">
        <f>SUM(E92:M92)</f>
        <v>46</v>
      </c>
      <c r="D92" s="60">
        <f>SUM(N92:V92)</f>
        <v>39</v>
      </c>
      <c r="E92" s="61">
        <v>6</v>
      </c>
      <c r="F92" s="61">
        <v>4</v>
      </c>
      <c r="G92" s="61">
        <v>5</v>
      </c>
      <c r="H92" s="61">
        <v>6</v>
      </c>
      <c r="I92" s="61">
        <v>3</v>
      </c>
      <c r="J92" s="61">
        <v>5</v>
      </c>
      <c r="K92" s="61">
        <v>5</v>
      </c>
      <c r="L92" s="61">
        <v>6</v>
      </c>
      <c r="M92" s="62">
        <v>6</v>
      </c>
      <c r="N92" s="61">
        <v>4</v>
      </c>
      <c r="O92" s="61">
        <v>5</v>
      </c>
      <c r="P92" s="61">
        <v>5</v>
      </c>
      <c r="Q92" s="61">
        <v>5</v>
      </c>
      <c r="R92" s="61">
        <v>4</v>
      </c>
      <c r="S92" s="61">
        <v>4</v>
      </c>
      <c r="T92" s="61">
        <v>4</v>
      </c>
      <c r="U92" s="61">
        <v>4</v>
      </c>
      <c r="V92" s="63">
        <v>4</v>
      </c>
      <c r="W92" s="64"/>
      <c r="X92" s="24"/>
      <c r="Y92" s="158" t="str">
        <f t="shared" ref="Y92:Y95" si="43">IF(COUNT(E92:V92)=18,"F",COUNT(E92:V92))</f>
        <v>F</v>
      </c>
      <c r="Z92" s="65">
        <f>COUNTA(A91:A95)</f>
        <v>5</v>
      </c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65"/>
      <c r="AT92" s="65"/>
      <c r="AU92" s="24"/>
      <c r="AV92" s="24"/>
      <c r="AW92" s="24"/>
      <c r="AX92" s="24"/>
      <c r="AY92" s="24"/>
      <c r="AZ92" s="24"/>
      <c r="BA92" s="24"/>
      <c r="BB92" s="24"/>
      <c r="BC92" s="24"/>
      <c r="BD92" s="24"/>
    </row>
    <row r="93" spans="1:56" ht="33" customHeight="1">
      <c r="A93" s="58" t="s">
        <v>146</v>
      </c>
      <c r="B93" s="59">
        <f>IF(A93="",0,C93+D93)</f>
        <v>84</v>
      </c>
      <c r="C93" s="59">
        <f>SUM(E93:M93)</f>
        <v>43</v>
      </c>
      <c r="D93" s="60">
        <f>SUM(N93:V93)</f>
        <v>41</v>
      </c>
      <c r="E93" s="61">
        <v>5</v>
      </c>
      <c r="F93" s="61">
        <v>5</v>
      </c>
      <c r="G93" s="61">
        <v>3</v>
      </c>
      <c r="H93" s="61">
        <v>6</v>
      </c>
      <c r="I93" s="61">
        <v>3</v>
      </c>
      <c r="J93" s="61">
        <v>6</v>
      </c>
      <c r="K93" s="61">
        <v>5</v>
      </c>
      <c r="L93" s="61">
        <v>4</v>
      </c>
      <c r="M93" s="62">
        <v>6</v>
      </c>
      <c r="N93" s="61">
        <v>3</v>
      </c>
      <c r="O93" s="61">
        <v>7</v>
      </c>
      <c r="P93" s="61">
        <v>5</v>
      </c>
      <c r="Q93" s="61">
        <v>5</v>
      </c>
      <c r="R93" s="61">
        <v>4</v>
      </c>
      <c r="S93" s="61">
        <v>4</v>
      </c>
      <c r="T93" s="61">
        <v>4</v>
      </c>
      <c r="U93" s="61">
        <v>5</v>
      </c>
      <c r="V93" s="63">
        <v>4</v>
      </c>
      <c r="W93" s="64"/>
      <c r="X93" s="24"/>
      <c r="Y93" s="158" t="str">
        <f t="shared" si="43"/>
        <v>F</v>
      </c>
      <c r="Z93" s="65">
        <f>Z91/$Z$92</f>
        <v>91.4</v>
      </c>
      <c r="AA93" s="65">
        <f>AA91/$Z$92</f>
        <v>48.6</v>
      </c>
      <c r="AB93" s="65">
        <f t="shared" ref="AB93:AT93" si="44">AB91/$Z$92</f>
        <v>42.8</v>
      </c>
      <c r="AC93" s="65">
        <f t="shared" si="44"/>
        <v>5.6</v>
      </c>
      <c r="AD93" s="65">
        <f t="shared" si="44"/>
        <v>4.8</v>
      </c>
      <c r="AE93" s="65">
        <f t="shared" si="44"/>
        <v>4</v>
      </c>
      <c r="AF93" s="65">
        <f t="shared" si="44"/>
        <v>6.6</v>
      </c>
      <c r="AG93" s="65">
        <f t="shared" si="44"/>
        <v>3.8</v>
      </c>
      <c r="AH93" s="65">
        <f t="shared" si="44"/>
        <v>6</v>
      </c>
      <c r="AI93" s="65">
        <f t="shared" si="44"/>
        <v>5.4</v>
      </c>
      <c r="AJ93" s="65">
        <f t="shared" si="44"/>
        <v>6</v>
      </c>
      <c r="AK93" s="65">
        <f t="shared" si="44"/>
        <v>6.4</v>
      </c>
      <c r="AL93" s="65">
        <f t="shared" si="44"/>
        <v>3.2</v>
      </c>
      <c r="AM93" s="65">
        <f t="shared" si="44"/>
        <v>6.6</v>
      </c>
      <c r="AN93" s="65">
        <f t="shared" si="44"/>
        <v>5.2</v>
      </c>
      <c r="AO93" s="65">
        <f t="shared" si="44"/>
        <v>5</v>
      </c>
      <c r="AP93" s="65">
        <f t="shared" si="44"/>
        <v>4.5999999999999996</v>
      </c>
      <c r="AQ93" s="65">
        <f t="shared" si="44"/>
        <v>5</v>
      </c>
      <c r="AR93" s="65">
        <f t="shared" si="44"/>
        <v>4.2</v>
      </c>
      <c r="AS93" s="65">
        <f t="shared" si="44"/>
        <v>4.8</v>
      </c>
      <c r="AT93" s="65">
        <f t="shared" si="44"/>
        <v>4.2</v>
      </c>
      <c r="AU93" s="24"/>
      <c r="AV93" s="24"/>
      <c r="AW93" s="24"/>
      <c r="AX93" s="24"/>
      <c r="AY93" s="24"/>
      <c r="AZ93" s="24"/>
      <c r="BA93" s="24"/>
      <c r="BB93" s="24"/>
      <c r="BC93" s="24"/>
      <c r="BD93" s="24"/>
    </row>
    <row r="94" spans="1:56" ht="33" customHeight="1">
      <c r="A94" s="58" t="s">
        <v>147</v>
      </c>
      <c r="B94" s="59">
        <f>IF(A94="",0,C94+D94)</f>
        <v>93</v>
      </c>
      <c r="C94" s="59">
        <f>SUM(E94:M94)</f>
        <v>50</v>
      </c>
      <c r="D94" s="60">
        <f>SUM(N94:V94)</f>
        <v>43</v>
      </c>
      <c r="E94" s="61">
        <v>5</v>
      </c>
      <c r="F94" s="61">
        <v>5</v>
      </c>
      <c r="G94" s="61">
        <v>3</v>
      </c>
      <c r="H94" s="61">
        <v>7</v>
      </c>
      <c r="I94" s="61">
        <v>4</v>
      </c>
      <c r="J94" s="61">
        <v>6</v>
      </c>
      <c r="K94" s="61">
        <v>5</v>
      </c>
      <c r="L94" s="61">
        <v>7</v>
      </c>
      <c r="M94" s="62">
        <v>8</v>
      </c>
      <c r="N94" s="61">
        <v>3</v>
      </c>
      <c r="O94" s="61">
        <v>7</v>
      </c>
      <c r="P94" s="61">
        <v>6</v>
      </c>
      <c r="Q94" s="61">
        <v>5</v>
      </c>
      <c r="R94" s="61">
        <v>5</v>
      </c>
      <c r="S94" s="61">
        <v>6</v>
      </c>
      <c r="T94" s="61">
        <v>3</v>
      </c>
      <c r="U94" s="61">
        <v>4</v>
      </c>
      <c r="V94" s="63">
        <v>4</v>
      </c>
      <c r="W94" s="64"/>
      <c r="X94" s="24"/>
      <c r="Y94" s="158" t="str">
        <f t="shared" si="43"/>
        <v>F</v>
      </c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</row>
    <row r="95" spans="1:56" ht="33" customHeight="1" thickBot="1">
      <c r="A95" s="66" t="s">
        <v>148</v>
      </c>
      <c r="B95" s="67">
        <f>IF(A95="",0,C95+D95)</f>
        <v>117</v>
      </c>
      <c r="C95" s="68">
        <f>SUM(E95:M95)</f>
        <v>64</v>
      </c>
      <c r="D95" s="46">
        <f>SUM(N95:V95)</f>
        <v>53</v>
      </c>
      <c r="E95" s="69">
        <v>8</v>
      </c>
      <c r="F95" s="69">
        <v>6</v>
      </c>
      <c r="G95" s="69">
        <v>5</v>
      </c>
      <c r="H95" s="69">
        <v>8</v>
      </c>
      <c r="I95" s="69">
        <v>5</v>
      </c>
      <c r="J95" s="69">
        <v>8</v>
      </c>
      <c r="K95" s="69">
        <v>8</v>
      </c>
      <c r="L95" s="69">
        <v>9</v>
      </c>
      <c r="M95" s="70">
        <v>7</v>
      </c>
      <c r="N95" s="69">
        <v>3</v>
      </c>
      <c r="O95" s="69">
        <v>8</v>
      </c>
      <c r="P95" s="69">
        <v>5</v>
      </c>
      <c r="Q95" s="69">
        <v>5</v>
      </c>
      <c r="R95" s="69">
        <v>6</v>
      </c>
      <c r="S95" s="69">
        <v>8</v>
      </c>
      <c r="T95" s="69">
        <v>7</v>
      </c>
      <c r="U95" s="69">
        <v>6</v>
      </c>
      <c r="V95" s="71">
        <v>5</v>
      </c>
      <c r="W95" s="64"/>
      <c r="X95" s="24"/>
      <c r="Y95" s="158" t="str">
        <f t="shared" si="43"/>
        <v>F</v>
      </c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</row>
    <row r="96" spans="1:56" ht="33" customHeight="1" thickTop="1" thickBot="1">
      <c r="A96" s="72"/>
      <c r="B96" s="73"/>
      <c r="C96" s="73"/>
      <c r="D96" s="74"/>
      <c r="E96" s="59"/>
      <c r="F96" s="61"/>
      <c r="G96" s="61"/>
      <c r="H96" s="61"/>
      <c r="I96" s="61"/>
      <c r="J96" s="61"/>
      <c r="K96" s="61"/>
      <c r="L96" s="61"/>
      <c r="M96" s="62"/>
      <c r="N96" s="59"/>
      <c r="O96" s="61"/>
      <c r="P96" s="61"/>
      <c r="Q96" s="61"/>
      <c r="R96" s="61"/>
      <c r="S96" s="61"/>
      <c r="T96" s="61"/>
      <c r="U96" s="61"/>
      <c r="V96" s="63"/>
      <c r="W96" s="57"/>
      <c r="X96" s="24"/>
      <c r="Y96" s="158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</row>
    <row r="97" spans="1:56" ht="33" customHeight="1">
      <c r="A97" s="58"/>
      <c r="B97" s="59"/>
      <c r="C97" s="59"/>
      <c r="D97" s="60"/>
      <c r="E97" s="61"/>
      <c r="F97" s="61"/>
      <c r="G97" s="61"/>
      <c r="H97" s="61"/>
      <c r="I97" s="61"/>
      <c r="J97" s="61"/>
      <c r="K97" s="61"/>
      <c r="L97" s="61"/>
      <c r="M97" s="62"/>
      <c r="N97" s="61"/>
      <c r="O97" s="61"/>
      <c r="P97" s="61"/>
      <c r="Q97" s="61"/>
      <c r="R97" s="61"/>
      <c r="S97" s="61"/>
      <c r="T97" s="61"/>
      <c r="U97" s="61"/>
      <c r="V97" s="63"/>
      <c r="W97" s="64"/>
      <c r="X97" s="24"/>
      <c r="Y97" s="158">
        <f>IF(COUNT(E97:V97)=18,"F",COUNT(E97:V97))</f>
        <v>0</v>
      </c>
      <c r="Z97" s="65">
        <f>SUM(B97:B101)</f>
        <v>0</v>
      </c>
      <c r="AA97" s="65">
        <f t="shared" ref="AA97:AT97" si="45">SUM(C97:C101)</f>
        <v>0</v>
      </c>
      <c r="AB97" s="65">
        <f t="shared" si="45"/>
        <v>0</v>
      </c>
      <c r="AC97" s="65">
        <f t="shared" si="45"/>
        <v>0</v>
      </c>
      <c r="AD97" s="65">
        <f t="shared" si="45"/>
        <v>0</v>
      </c>
      <c r="AE97" s="65">
        <f t="shared" si="45"/>
        <v>0</v>
      </c>
      <c r="AF97" s="65">
        <f t="shared" si="45"/>
        <v>0</v>
      </c>
      <c r="AG97" s="65">
        <f t="shared" si="45"/>
        <v>0</v>
      </c>
      <c r="AH97" s="65">
        <f t="shared" si="45"/>
        <v>0</v>
      </c>
      <c r="AI97" s="65">
        <f t="shared" si="45"/>
        <v>0</v>
      </c>
      <c r="AJ97" s="65">
        <f t="shared" si="45"/>
        <v>0</v>
      </c>
      <c r="AK97" s="65">
        <f t="shared" si="45"/>
        <v>0</v>
      </c>
      <c r="AL97" s="65">
        <f t="shared" si="45"/>
        <v>0</v>
      </c>
      <c r="AM97" s="65">
        <f t="shared" si="45"/>
        <v>0</v>
      </c>
      <c r="AN97" s="65">
        <f t="shared" si="45"/>
        <v>0</v>
      </c>
      <c r="AO97" s="65">
        <f t="shared" si="45"/>
        <v>0</v>
      </c>
      <c r="AP97" s="65">
        <f t="shared" si="45"/>
        <v>0</v>
      </c>
      <c r="AQ97" s="65">
        <f t="shared" si="45"/>
        <v>0</v>
      </c>
      <c r="AR97" s="65">
        <f t="shared" si="45"/>
        <v>0</v>
      </c>
      <c r="AS97" s="65">
        <f t="shared" si="45"/>
        <v>0</v>
      </c>
      <c r="AT97" s="65">
        <f t="shared" si="45"/>
        <v>0</v>
      </c>
      <c r="AU97" s="24"/>
      <c r="AV97" s="24"/>
      <c r="AW97" s="24"/>
      <c r="AX97" s="24"/>
      <c r="AY97" s="24"/>
      <c r="AZ97" s="24"/>
      <c r="BA97" s="24"/>
      <c r="BB97" s="24"/>
      <c r="BC97" s="24"/>
      <c r="BD97" s="24"/>
    </row>
    <row r="98" spans="1:56" ht="33" customHeight="1">
      <c r="A98" s="58"/>
      <c r="B98" s="59"/>
      <c r="C98" s="59"/>
      <c r="D98" s="60"/>
      <c r="E98" s="61"/>
      <c r="F98" s="61"/>
      <c r="G98" s="61"/>
      <c r="H98" s="61"/>
      <c r="I98" s="61"/>
      <c r="J98" s="61"/>
      <c r="K98" s="61"/>
      <c r="L98" s="61"/>
      <c r="M98" s="62"/>
      <c r="N98" s="61"/>
      <c r="O98" s="61"/>
      <c r="P98" s="61"/>
      <c r="Q98" s="61"/>
      <c r="R98" s="61"/>
      <c r="S98" s="61"/>
      <c r="T98" s="61"/>
      <c r="U98" s="61"/>
      <c r="V98" s="63"/>
      <c r="W98" s="64"/>
      <c r="X98" s="24"/>
      <c r="Y98" s="158">
        <f t="shared" ref="Y98:Y101" si="46">IF(COUNT(E98:V98)=18,"F",COUNT(E98:V98))</f>
        <v>0</v>
      </c>
      <c r="Z98" s="65">
        <f>COUNTA(A97:A101)</f>
        <v>0</v>
      </c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S98" s="65"/>
      <c r="AT98" s="65"/>
      <c r="AU98" s="24"/>
      <c r="AV98" s="24"/>
      <c r="AW98" s="24"/>
      <c r="AX98" s="24"/>
      <c r="AY98" s="24"/>
      <c r="AZ98" s="24"/>
      <c r="BA98" s="24"/>
      <c r="BB98" s="24"/>
      <c r="BC98" s="24"/>
      <c r="BD98" s="24"/>
    </row>
    <row r="99" spans="1:56" ht="33" customHeight="1">
      <c r="A99" s="58"/>
      <c r="B99" s="59"/>
      <c r="C99" s="59"/>
      <c r="D99" s="60"/>
      <c r="E99" s="61"/>
      <c r="F99" s="61"/>
      <c r="G99" s="61"/>
      <c r="H99" s="61"/>
      <c r="I99" s="61"/>
      <c r="J99" s="61"/>
      <c r="K99" s="61"/>
      <c r="L99" s="61"/>
      <c r="M99" s="62"/>
      <c r="N99" s="61"/>
      <c r="O99" s="61"/>
      <c r="P99" s="61"/>
      <c r="Q99" s="61"/>
      <c r="R99" s="61"/>
      <c r="S99" s="61"/>
      <c r="T99" s="61"/>
      <c r="U99" s="61"/>
      <c r="V99" s="63"/>
      <c r="W99" s="64"/>
      <c r="X99" s="24"/>
      <c r="Y99" s="158">
        <f t="shared" si="46"/>
        <v>0</v>
      </c>
      <c r="Z99" s="65" t="e">
        <f>Z97/$Z$98</f>
        <v>#DIV/0!</v>
      </c>
      <c r="AA99" s="65" t="e">
        <f>AA97/$Z$98</f>
        <v>#DIV/0!</v>
      </c>
      <c r="AB99" s="65" t="e">
        <f t="shared" ref="AB99:AT99" si="47">AB97/$Z$98</f>
        <v>#DIV/0!</v>
      </c>
      <c r="AC99" s="65" t="e">
        <f t="shared" si="47"/>
        <v>#DIV/0!</v>
      </c>
      <c r="AD99" s="65" t="e">
        <f t="shared" si="47"/>
        <v>#DIV/0!</v>
      </c>
      <c r="AE99" s="65" t="e">
        <f t="shared" si="47"/>
        <v>#DIV/0!</v>
      </c>
      <c r="AF99" s="65" t="e">
        <f t="shared" si="47"/>
        <v>#DIV/0!</v>
      </c>
      <c r="AG99" s="65" t="e">
        <f t="shared" si="47"/>
        <v>#DIV/0!</v>
      </c>
      <c r="AH99" s="65" t="e">
        <f t="shared" si="47"/>
        <v>#DIV/0!</v>
      </c>
      <c r="AI99" s="65" t="e">
        <f t="shared" si="47"/>
        <v>#DIV/0!</v>
      </c>
      <c r="AJ99" s="65" t="e">
        <f t="shared" si="47"/>
        <v>#DIV/0!</v>
      </c>
      <c r="AK99" s="65" t="e">
        <f t="shared" si="47"/>
        <v>#DIV/0!</v>
      </c>
      <c r="AL99" s="65" t="e">
        <f t="shared" si="47"/>
        <v>#DIV/0!</v>
      </c>
      <c r="AM99" s="65" t="e">
        <f t="shared" si="47"/>
        <v>#DIV/0!</v>
      </c>
      <c r="AN99" s="65" t="e">
        <f t="shared" si="47"/>
        <v>#DIV/0!</v>
      </c>
      <c r="AO99" s="65" t="e">
        <f t="shared" si="47"/>
        <v>#DIV/0!</v>
      </c>
      <c r="AP99" s="65" t="e">
        <f t="shared" si="47"/>
        <v>#DIV/0!</v>
      </c>
      <c r="AQ99" s="65" t="e">
        <f t="shared" si="47"/>
        <v>#DIV/0!</v>
      </c>
      <c r="AR99" s="65" t="e">
        <f t="shared" si="47"/>
        <v>#DIV/0!</v>
      </c>
      <c r="AS99" s="65" t="e">
        <f t="shared" si="47"/>
        <v>#DIV/0!</v>
      </c>
      <c r="AT99" s="65" t="e">
        <f t="shared" si="47"/>
        <v>#DIV/0!</v>
      </c>
      <c r="AU99" s="24"/>
      <c r="AV99" s="24"/>
      <c r="AW99" s="24"/>
      <c r="AX99" s="24"/>
      <c r="AY99" s="24"/>
      <c r="AZ99" s="24"/>
      <c r="BA99" s="24"/>
      <c r="BB99" s="24"/>
      <c r="BC99" s="24"/>
      <c r="BD99" s="24"/>
    </row>
    <row r="100" spans="1:56" ht="33" customHeight="1">
      <c r="A100" s="58"/>
      <c r="B100" s="59"/>
      <c r="C100" s="59"/>
      <c r="D100" s="60"/>
      <c r="E100" s="61"/>
      <c r="F100" s="61"/>
      <c r="G100" s="61"/>
      <c r="H100" s="61"/>
      <c r="I100" s="61"/>
      <c r="J100" s="61"/>
      <c r="K100" s="61"/>
      <c r="L100" s="61"/>
      <c r="M100" s="62"/>
      <c r="N100" s="61"/>
      <c r="O100" s="61"/>
      <c r="P100" s="61"/>
      <c r="Q100" s="61"/>
      <c r="R100" s="61"/>
      <c r="S100" s="61"/>
      <c r="T100" s="61"/>
      <c r="U100" s="61"/>
      <c r="V100" s="63"/>
      <c r="W100" s="64"/>
      <c r="X100" s="24"/>
      <c r="Y100" s="158">
        <f t="shared" si="46"/>
        <v>0</v>
      </c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</row>
    <row r="101" spans="1:56" ht="33" customHeight="1" thickBot="1">
      <c r="A101" s="58"/>
      <c r="B101" s="75"/>
      <c r="C101" s="59"/>
      <c r="D101" s="60"/>
      <c r="E101" s="61"/>
      <c r="F101" s="61"/>
      <c r="G101" s="61"/>
      <c r="H101" s="61"/>
      <c r="I101" s="61"/>
      <c r="J101" s="61"/>
      <c r="K101" s="61"/>
      <c r="L101" s="61"/>
      <c r="M101" s="62"/>
      <c r="N101" s="61"/>
      <c r="O101" s="61"/>
      <c r="P101" s="61"/>
      <c r="Q101" s="61"/>
      <c r="R101" s="61"/>
      <c r="S101" s="61"/>
      <c r="T101" s="61"/>
      <c r="U101" s="61"/>
      <c r="V101" s="63"/>
      <c r="W101" s="64"/>
      <c r="X101" s="24"/>
      <c r="Y101" s="158">
        <f t="shared" si="46"/>
        <v>0</v>
      </c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</row>
    <row r="102" spans="1:56" ht="33" customHeight="1" thickTop="1" thickBot="1">
      <c r="A102" s="50"/>
      <c r="B102" s="51"/>
      <c r="C102" s="51"/>
      <c r="D102" s="52"/>
      <c r="E102" s="53"/>
      <c r="F102" s="54"/>
      <c r="G102" s="54"/>
      <c r="H102" s="54"/>
      <c r="I102" s="54"/>
      <c r="J102" s="54"/>
      <c r="K102" s="54"/>
      <c r="L102" s="54"/>
      <c r="M102" s="55"/>
      <c r="N102" s="53"/>
      <c r="O102" s="54"/>
      <c r="P102" s="54"/>
      <c r="Q102" s="54"/>
      <c r="R102" s="54"/>
      <c r="S102" s="54"/>
      <c r="T102" s="54"/>
      <c r="U102" s="54"/>
      <c r="V102" s="56"/>
      <c r="W102" s="57"/>
      <c r="X102" s="24"/>
      <c r="Y102" s="158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</row>
    <row r="103" spans="1:56" ht="33" customHeight="1">
      <c r="A103" s="58"/>
      <c r="B103" s="59"/>
      <c r="C103" s="59"/>
      <c r="D103" s="60"/>
      <c r="E103" s="61"/>
      <c r="F103" s="61"/>
      <c r="G103" s="61"/>
      <c r="H103" s="61"/>
      <c r="I103" s="61"/>
      <c r="J103" s="61"/>
      <c r="K103" s="61"/>
      <c r="L103" s="61"/>
      <c r="M103" s="62"/>
      <c r="N103" s="61"/>
      <c r="O103" s="61"/>
      <c r="P103" s="61"/>
      <c r="Q103" s="61"/>
      <c r="R103" s="61"/>
      <c r="S103" s="61"/>
      <c r="T103" s="61"/>
      <c r="U103" s="61"/>
      <c r="V103" s="63"/>
      <c r="W103" s="64"/>
      <c r="X103" s="24"/>
      <c r="Y103" s="158">
        <f>IF(COUNT(E103:V103)=18,"F",COUNT(E103:V103))</f>
        <v>0</v>
      </c>
      <c r="Z103" s="65">
        <f>SUM(B103:B107)</f>
        <v>0</v>
      </c>
      <c r="AA103" s="65">
        <f t="shared" ref="AA103:AT103" si="48">SUM(C103:C107)</f>
        <v>0</v>
      </c>
      <c r="AB103" s="65">
        <f t="shared" si="48"/>
        <v>0</v>
      </c>
      <c r="AC103" s="65">
        <f t="shared" si="48"/>
        <v>0</v>
      </c>
      <c r="AD103" s="65">
        <f t="shared" si="48"/>
        <v>0</v>
      </c>
      <c r="AE103" s="65">
        <f t="shared" si="48"/>
        <v>0</v>
      </c>
      <c r="AF103" s="65">
        <f t="shared" si="48"/>
        <v>0</v>
      </c>
      <c r="AG103" s="65">
        <f t="shared" si="48"/>
        <v>0</v>
      </c>
      <c r="AH103" s="65">
        <f t="shared" si="48"/>
        <v>0</v>
      </c>
      <c r="AI103" s="65">
        <f t="shared" si="48"/>
        <v>0</v>
      </c>
      <c r="AJ103" s="65">
        <f t="shared" si="48"/>
        <v>0</v>
      </c>
      <c r="AK103" s="65">
        <f t="shared" si="48"/>
        <v>0</v>
      </c>
      <c r="AL103" s="65">
        <f t="shared" si="48"/>
        <v>0</v>
      </c>
      <c r="AM103" s="65">
        <f t="shared" si="48"/>
        <v>0</v>
      </c>
      <c r="AN103" s="65">
        <f t="shared" si="48"/>
        <v>0</v>
      </c>
      <c r="AO103" s="65">
        <f t="shared" si="48"/>
        <v>0</v>
      </c>
      <c r="AP103" s="65">
        <f t="shared" si="48"/>
        <v>0</v>
      </c>
      <c r="AQ103" s="65">
        <f t="shared" si="48"/>
        <v>0</v>
      </c>
      <c r="AR103" s="65">
        <f t="shared" si="48"/>
        <v>0</v>
      </c>
      <c r="AS103" s="65">
        <f t="shared" si="48"/>
        <v>0</v>
      </c>
      <c r="AT103" s="65">
        <f t="shared" si="48"/>
        <v>0</v>
      </c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</row>
    <row r="104" spans="1:56" ht="33" customHeight="1">
      <c r="A104" s="58"/>
      <c r="B104" s="59"/>
      <c r="C104" s="59"/>
      <c r="D104" s="60"/>
      <c r="E104" s="61"/>
      <c r="F104" s="61"/>
      <c r="G104" s="61"/>
      <c r="H104" s="61"/>
      <c r="I104" s="61"/>
      <c r="J104" s="61"/>
      <c r="K104" s="61"/>
      <c r="L104" s="61"/>
      <c r="M104" s="62"/>
      <c r="N104" s="61"/>
      <c r="O104" s="61"/>
      <c r="P104" s="61"/>
      <c r="Q104" s="61"/>
      <c r="R104" s="61"/>
      <c r="S104" s="61"/>
      <c r="T104" s="61"/>
      <c r="U104" s="61"/>
      <c r="V104" s="63"/>
      <c r="W104" s="64"/>
      <c r="X104" s="24"/>
      <c r="Y104" s="158">
        <f t="shared" ref="Y104:Y107" si="49">IF(COUNT(E104:V104)=18,"F",COUNT(E104:V104))</f>
        <v>0</v>
      </c>
      <c r="Z104" s="65">
        <f>COUNTA(A103:A107)</f>
        <v>0</v>
      </c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  <c r="AQ104" s="65"/>
      <c r="AR104" s="65"/>
      <c r="AS104" s="65"/>
      <c r="AT104" s="65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</row>
    <row r="105" spans="1:56" ht="33" customHeight="1">
      <c r="A105" s="58"/>
      <c r="B105" s="59"/>
      <c r="C105" s="59"/>
      <c r="D105" s="60"/>
      <c r="E105" s="61"/>
      <c r="F105" s="61"/>
      <c r="G105" s="61"/>
      <c r="H105" s="61"/>
      <c r="I105" s="61"/>
      <c r="J105" s="61"/>
      <c r="K105" s="61"/>
      <c r="L105" s="61"/>
      <c r="M105" s="62"/>
      <c r="N105" s="61"/>
      <c r="O105" s="61"/>
      <c r="P105" s="61"/>
      <c r="Q105" s="61"/>
      <c r="R105" s="61"/>
      <c r="S105" s="61"/>
      <c r="T105" s="61"/>
      <c r="U105" s="61"/>
      <c r="V105" s="63"/>
      <c r="W105" s="64"/>
      <c r="X105" s="24"/>
      <c r="Y105" s="158">
        <f t="shared" si="49"/>
        <v>0</v>
      </c>
      <c r="Z105" s="65" t="e">
        <f>Z103/$Z$104</f>
        <v>#DIV/0!</v>
      </c>
      <c r="AA105" s="65" t="e">
        <f>AA103/$Z$104</f>
        <v>#DIV/0!</v>
      </c>
      <c r="AB105" s="65" t="e">
        <f t="shared" ref="AB105:AT105" si="50">AB103/$Z$104</f>
        <v>#DIV/0!</v>
      </c>
      <c r="AC105" s="65" t="e">
        <f t="shared" si="50"/>
        <v>#DIV/0!</v>
      </c>
      <c r="AD105" s="65" t="e">
        <f t="shared" si="50"/>
        <v>#DIV/0!</v>
      </c>
      <c r="AE105" s="65" t="e">
        <f t="shared" si="50"/>
        <v>#DIV/0!</v>
      </c>
      <c r="AF105" s="65" t="e">
        <f t="shared" si="50"/>
        <v>#DIV/0!</v>
      </c>
      <c r="AG105" s="65" t="e">
        <f t="shared" si="50"/>
        <v>#DIV/0!</v>
      </c>
      <c r="AH105" s="65" t="e">
        <f t="shared" si="50"/>
        <v>#DIV/0!</v>
      </c>
      <c r="AI105" s="65" t="e">
        <f t="shared" si="50"/>
        <v>#DIV/0!</v>
      </c>
      <c r="AJ105" s="65" t="e">
        <f t="shared" si="50"/>
        <v>#DIV/0!</v>
      </c>
      <c r="AK105" s="65" t="e">
        <f t="shared" si="50"/>
        <v>#DIV/0!</v>
      </c>
      <c r="AL105" s="65" t="e">
        <f t="shared" si="50"/>
        <v>#DIV/0!</v>
      </c>
      <c r="AM105" s="65" t="e">
        <f t="shared" si="50"/>
        <v>#DIV/0!</v>
      </c>
      <c r="AN105" s="65" t="e">
        <f t="shared" si="50"/>
        <v>#DIV/0!</v>
      </c>
      <c r="AO105" s="65" t="e">
        <f t="shared" si="50"/>
        <v>#DIV/0!</v>
      </c>
      <c r="AP105" s="65" t="e">
        <f t="shared" si="50"/>
        <v>#DIV/0!</v>
      </c>
      <c r="AQ105" s="65" t="e">
        <f t="shared" si="50"/>
        <v>#DIV/0!</v>
      </c>
      <c r="AR105" s="65" t="e">
        <f t="shared" si="50"/>
        <v>#DIV/0!</v>
      </c>
      <c r="AS105" s="65" t="e">
        <f t="shared" si="50"/>
        <v>#DIV/0!</v>
      </c>
      <c r="AT105" s="65" t="e">
        <f t="shared" si="50"/>
        <v>#DIV/0!</v>
      </c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</row>
    <row r="106" spans="1:56" ht="33" customHeight="1">
      <c r="A106" s="58"/>
      <c r="B106" s="59"/>
      <c r="C106" s="59"/>
      <c r="D106" s="60"/>
      <c r="E106" s="61"/>
      <c r="F106" s="61"/>
      <c r="G106" s="61"/>
      <c r="H106" s="61"/>
      <c r="I106" s="61"/>
      <c r="J106" s="61"/>
      <c r="K106" s="61"/>
      <c r="L106" s="61"/>
      <c r="M106" s="62"/>
      <c r="N106" s="61"/>
      <c r="O106" s="61"/>
      <c r="P106" s="61"/>
      <c r="Q106" s="61"/>
      <c r="R106" s="61"/>
      <c r="S106" s="61"/>
      <c r="T106" s="61"/>
      <c r="U106" s="61"/>
      <c r="V106" s="63"/>
      <c r="W106" s="64"/>
      <c r="X106" s="24"/>
      <c r="Y106" s="158">
        <f t="shared" si="49"/>
        <v>0</v>
      </c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</row>
    <row r="107" spans="1:56" ht="33" customHeight="1" thickBot="1">
      <c r="A107" s="66"/>
      <c r="B107" s="67"/>
      <c r="C107" s="68"/>
      <c r="D107" s="46"/>
      <c r="E107" s="69"/>
      <c r="F107" s="69"/>
      <c r="G107" s="69"/>
      <c r="H107" s="69"/>
      <c r="I107" s="69"/>
      <c r="J107" s="69"/>
      <c r="K107" s="69"/>
      <c r="L107" s="69"/>
      <c r="M107" s="70"/>
      <c r="N107" s="69"/>
      <c r="O107" s="69"/>
      <c r="P107" s="69"/>
      <c r="Q107" s="69"/>
      <c r="R107" s="69"/>
      <c r="S107" s="69"/>
      <c r="T107" s="69"/>
      <c r="U107" s="69"/>
      <c r="V107" s="71"/>
      <c r="W107" s="64"/>
      <c r="X107" s="24"/>
      <c r="Y107" s="158">
        <f t="shared" si="49"/>
        <v>0</v>
      </c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</row>
    <row r="108" spans="1:56" ht="33" customHeight="1" thickTop="1" thickBot="1">
      <c r="A108" s="50"/>
      <c r="B108" s="51"/>
      <c r="C108" s="51"/>
      <c r="D108" s="52"/>
      <c r="E108" s="53"/>
      <c r="F108" s="54"/>
      <c r="G108" s="54"/>
      <c r="H108" s="54"/>
      <c r="I108" s="54"/>
      <c r="J108" s="54"/>
      <c r="K108" s="54"/>
      <c r="L108" s="54"/>
      <c r="M108" s="55"/>
      <c r="N108" s="53"/>
      <c r="O108" s="54"/>
      <c r="P108" s="54"/>
      <c r="Q108" s="54"/>
      <c r="R108" s="54"/>
      <c r="S108" s="54"/>
      <c r="T108" s="54"/>
      <c r="U108" s="54"/>
      <c r="V108" s="56"/>
      <c r="W108" s="57"/>
      <c r="X108" s="24"/>
      <c r="Y108" s="158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</row>
    <row r="109" spans="1:56" ht="33" customHeight="1">
      <c r="A109" s="58"/>
      <c r="B109" s="59"/>
      <c r="C109" s="59"/>
      <c r="D109" s="60"/>
      <c r="E109" s="61"/>
      <c r="F109" s="61"/>
      <c r="G109" s="61"/>
      <c r="H109" s="61"/>
      <c r="I109" s="61"/>
      <c r="J109" s="61"/>
      <c r="K109" s="61"/>
      <c r="L109" s="61"/>
      <c r="M109" s="62"/>
      <c r="N109" s="61"/>
      <c r="O109" s="61"/>
      <c r="P109" s="61"/>
      <c r="Q109" s="61"/>
      <c r="R109" s="61"/>
      <c r="S109" s="61"/>
      <c r="T109" s="61"/>
      <c r="U109" s="61"/>
      <c r="V109" s="63"/>
      <c r="W109" s="64"/>
      <c r="X109" s="24"/>
      <c r="Y109" s="158">
        <f>IF(COUNT(E109:V109)=18,"F",COUNT(E109:V109))</f>
        <v>0</v>
      </c>
      <c r="Z109" s="65">
        <f>SUM(B109:B113)</f>
        <v>0</v>
      </c>
      <c r="AA109" s="65">
        <f t="shared" ref="AA109:AT109" si="51">SUM(C109:C113)</f>
        <v>0</v>
      </c>
      <c r="AB109" s="65">
        <f t="shared" si="51"/>
        <v>0</v>
      </c>
      <c r="AC109" s="65">
        <f t="shared" si="51"/>
        <v>0</v>
      </c>
      <c r="AD109" s="65">
        <f t="shared" si="51"/>
        <v>0</v>
      </c>
      <c r="AE109" s="65">
        <f t="shared" si="51"/>
        <v>0</v>
      </c>
      <c r="AF109" s="65">
        <f t="shared" si="51"/>
        <v>0</v>
      </c>
      <c r="AG109" s="65">
        <f t="shared" si="51"/>
        <v>0</v>
      </c>
      <c r="AH109" s="65">
        <f t="shared" si="51"/>
        <v>0</v>
      </c>
      <c r="AI109" s="65">
        <f t="shared" si="51"/>
        <v>0</v>
      </c>
      <c r="AJ109" s="65">
        <f t="shared" si="51"/>
        <v>0</v>
      </c>
      <c r="AK109" s="65">
        <f t="shared" si="51"/>
        <v>0</v>
      </c>
      <c r="AL109" s="65">
        <f t="shared" si="51"/>
        <v>0</v>
      </c>
      <c r="AM109" s="65">
        <f t="shared" si="51"/>
        <v>0</v>
      </c>
      <c r="AN109" s="65">
        <f t="shared" si="51"/>
        <v>0</v>
      </c>
      <c r="AO109" s="65">
        <f t="shared" si="51"/>
        <v>0</v>
      </c>
      <c r="AP109" s="65">
        <f t="shared" si="51"/>
        <v>0</v>
      </c>
      <c r="AQ109" s="65">
        <f t="shared" si="51"/>
        <v>0</v>
      </c>
      <c r="AR109" s="65">
        <f t="shared" si="51"/>
        <v>0</v>
      </c>
      <c r="AS109" s="65">
        <f t="shared" si="51"/>
        <v>0</v>
      </c>
      <c r="AT109" s="65">
        <f t="shared" si="51"/>
        <v>0</v>
      </c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</row>
    <row r="110" spans="1:56" ht="33" customHeight="1">
      <c r="A110" s="58"/>
      <c r="B110" s="59"/>
      <c r="C110" s="59"/>
      <c r="D110" s="60"/>
      <c r="E110" s="61"/>
      <c r="F110" s="61"/>
      <c r="G110" s="61"/>
      <c r="H110" s="61"/>
      <c r="I110" s="61"/>
      <c r="J110" s="61"/>
      <c r="K110" s="61"/>
      <c r="L110" s="61"/>
      <c r="M110" s="62"/>
      <c r="N110" s="61"/>
      <c r="O110" s="61"/>
      <c r="P110" s="61"/>
      <c r="Q110" s="61"/>
      <c r="R110" s="61"/>
      <c r="S110" s="61"/>
      <c r="T110" s="61"/>
      <c r="U110" s="61"/>
      <c r="V110" s="63"/>
      <c r="W110" s="64"/>
      <c r="X110" s="24"/>
      <c r="Y110" s="158">
        <f t="shared" ref="Y110:Y113" si="52">IF(COUNT(E110:V110)=18,"F",COUNT(E110:V110))</f>
        <v>0</v>
      </c>
      <c r="Z110" s="65">
        <f>COUNTA(A109:A113)</f>
        <v>0</v>
      </c>
      <c r="AA110" s="65"/>
      <c r="AB110" s="65"/>
      <c r="AC110" s="65"/>
      <c r="AD110" s="65"/>
      <c r="AE110" s="65"/>
      <c r="AF110" s="65"/>
      <c r="AG110" s="65"/>
      <c r="AH110" s="65"/>
      <c r="AI110" s="65"/>
      <c r="AJ110" s="65"/>
      <c r="AK110" s="65"/>
      <c r="AL110" s="65"/>
      <c r="AM110" s="65"/>
      <c r="AN110" s="65"/>
      <c r="AO110" s="65"/>
      <c r="AP110" s="65"/>
      <c r="AQ110" s="65"/>
      <c r="AR110" s="65"/>
      <c r="AS110" s="65"/>
      <c r="AT110" s="65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</row>
    <row r="111" spans="1:56" ht="33" customHeight="1">
      <c r="A111" s="58"/>
      <c r="B111" s="59"/>
      <c r="C111" s="59"/>
      <c r="D111" s="60"/>
      <c r="E111" s="61"/>
      <c r="F111" s="61"/>
      <c r="G111" s="61"/>
      <c r="H111" s="61"/>
      <c r="I111" s="61"/>
      <c r="J111" s="61"/>
      <c r="K111" s="61"/>
      <c r="L111" s="61"/>
      <c r="M111" s="62"/>
      <c r="N111" s="61"/>
      <c r="O111" s="61"/>
      <c r="P111" s="61"/>
      <c r="Q111" s="61"/>
      <c r="R111" s="61"/>
      <c r="S111" s="61"/>
      <c r="T111" s="61"/>
      <c r="U111" s="61"/>
      <c r="V111" s="63"/>
      <c r="W111" s="64"/>
      <c r="X111" s="24"/>
      <c r="Y111" s="158">
        <f t="shared" si="52"/>
        <v>0</v>
      </c>
      <c r="Z111" s="65" t="e">
        <f>Z109/$Z$110</f>
        <v>#DIV/0!</v>
      </c>
      <c r="AA111" s="65" t="e">
        <f>AA109/$Z$110</f>
        <v>#DIV/0!</v>
      </c>
      <c r="AB111" s="65" t="e">
        <f t="shared" ref="AB111:AT111" si="53">AB109/$Z$110</f>
        <v>#DIV/0!</v>
      </c>
      <c r="AC111" s="65" t="e">
        <f t="shared" si="53"/>
        <v>#DIV/0!</v>
      </c>
      <c r="AD111" s="65" t="e">
        <f t="shared" si="53"/>
        <v>#DIV/0!</v>
      </c>
      <c r="AE111" s="65" t="e">
        <f t="shared" si="53"/>
        <v>#DIV/0!</v>
      </c>
      <c r="AF111" s="65" t="e">
        <f t="shared" si="53"/>
        <v>#DIV/0!</v>
      </c>
      <c r="AG111" s="65" t="e">
        <f t="shared" si="53"/>
        <v>#DIV/0!</v>
      </c>
      <c r="AH111" s="65" t="e">
        <f t="shared" si="53"/>
        <v>#DIV/0!</v>
      </c>
      <c r="AI111" s="65" t="e">
        <f t="shared" si="53"/>
        <v>#DIV/0!</v>
      </c>
      <c r="AJ111" s="65" t="e">
        <f t="shared" si="53"/>
        <v>#DIV/0!</v>
      </c>
      <c r="AK111" s="65" t="e">
        <f t="shared" si="53"/>
        <v>#DIV/0!</v>
      </c>
      <c r="AL111" s="65" t="e">
        <f t="shared" si="53"/>
        <v>#DIV/0!</v>
      </c>
      <c r="AM111" s="65" t="e">
        <f t="shared" si="53"/>
        <v>#DIV/0!</v>
      </c>
      <c r="AN111" s="65" t="e">
        <f t="shared" si="53"/>
        <v>#DIV/0!</v>
      </c>
      <c r="AO111" s="65" t="e">
        <f t="shared" si="53"/>
        <v>#DIV/0!</v>
      </c>
      <c r="AP111" s="65" t="e">
        <f t="shared" si="53"/>
        <v>#DIV/0!</v>
      </c>
      <c r="AQ111" s="65" t="e">
        <f t="shared" si="53"/>
        <v>#DIV/0!</v>
      </c>
      <c r="AR111" s="65" t="e">
        <f t="shared" si="53"/>
        <v>#DIV/0!</v>
      </c>
      <c r="AS111" s="65" t="e">
        <f t="shared" si="53"/>
        <v>#DIV/0!</v>
      </c>
      <c r="AT111" s="65" t="e">
        <f t="shared" si="53"/>
        <v>#DIV/0!</v>
      </c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</row>
    <row r="112" spans="1:56" ht="33" customHeight="1">
      <c r="A112" s="58"/>
      <c r="B112" s="59"/>
      <c r="C112" s="59"/>
      <c r="D112" s="60"/>
      <c r="E112" s="61"/>
      <c r="F112" s="61"/>
      <c r="G112" s="61"/>
      <c r="H112" s="61"/>
      <c r="I112" s="61"/>
      <c r="J112" s="61"/>
      <c r="K112" s="61"/>
      <c r="L112" s="61"/>
      <c r="M112" s="62"/>
      <c r="N112" s="61"/>
      <c r="O112" s="61"/>
      <c r="P112" s="61"/>
      <c r="Q112" s="61"/>
      <c r="R112" s="61"/>
      <c r="S112" s="61"/>
      <c r="T112" s="61"/>
      <c r="U112" s="61"/>
      <c r="V112" s="63"/>
      <c r="W112" s="64"/>
      <c r="X112" s="24"/>
      <c r="Y112" s="158">
        <f t="shared" si="52"/>
        <v>0</v>
      </c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</row>
    <row r="113" spans="1:56" ht="33" customHeight="1" thickBot="1">
      <c r="A113" s="66"/>
      <c r="B113" s="67"/>
      <c r="C113" s="68"/>
      <c r="D113" s="46"/>
      <c r="E113" s="69"/>
      <c r="F113" s="69"/>
      <c r="G113" s="69"/>
      <c r="H113" s="69"/>
      <c r="I113" s="69"/>
      <c r="J113" s="69"/>
      <c r="K113" s="69"/>
      <c r="L113" s="69"/>
      <c r="M113" s="70"/>
      <c r="N113" s="69"/>
      <c r="O113" s="69"/>
      <c r="P113" s="69"/>
      <c r="Q113" s="69"/>
      <c r="R113" s="69"/>
      <c r="S113" s="69"/>
      <c r="T113" s="69"/>
      <c r="U113" s="69"/>
      <c r="V113" s="71"/>
      <c r="W113" s="64"/>
      <c r="X113" s="24"/>
      <c r="Y113" s="158">
        <f t="shared" si="52"/>
        <v>0</v>
      </c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</row>
    <row r="114" spans="1:56" ht="33" customHeight="1" thickTop="1" thickBot="1">
      <c r="A114" s="50"/>
      <c r="B114" s="51"/>
      <c r="C114" s="51"/>
      <c r="D114" s="52"/>
      <c r="E114" s="53"/>
      <c r="F114" s="54"/>
      <c r="G114" s="54"/>
      <c r="H114" s="54"/>
      <c r="I114" s="54"/>
      <c r="J114" s="54"/>
      <c r="K114" s="54"/>
      <c r="L114" s="54"/>
      <c r="M114" s="55"/>
      <c r="N114" s="53"/>
      <c r="O114" s="54"/>
      <c r="P114" s="54"/>
      <c r="Q114" s="54"/>
      <c r="R114" s="54"/>
      <c r="S114" s="54"/>
      <c r="T114" s="54"/>
      <c r="U114" s="54"/>
      <c r="V114" s="56"/>
      <c r="W114" s="57"/>
      <c r="X114" s="24"/>
      <c r="Y114" s="158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</row>
    <row r="115" spans="1:56" ht="33" customHeight="1">
      <c r="A115" s="58"/>
      <c r="B115" s="59"/>
      <c r="C115" s="59"/>
      <c r="D115" s="60"/>
      <c r="E115" s="61"/>
      <c r="F115" s="61"/>
      <c r="G115" s="61"/>
      <c r="H115" s="61"/>
      <c r="I115" s="61"/>
      <c r="J115" s="61"/>
      <c r="K115" s="61"/>
      <c r="L115" s="61"/>
      <c r="M115" s="62"/>
      <c r="N115" s="61"/>
      <c r="O115" s="61"/>
      <c r="P115" s="61"/>
      <c r="Q115" s="61"/>
      <c r="R115" s="61"/>
      <c r="S115" s="61"/>
      <c r="T115" s="61"/>
      <c r="U115" s="61"/>
      <c r="V115" s="63"/>
      <c r="W115" s="64"/>
      <c r="X115" s="24"/>
      <c r="Y115" s="158">
        <f>IF(COUNT(E115:V115)=18,"F",COUNT(E115:V115))</f>
        <v>0</v>
      </c>
      <c r="Z115" s="65">
        <f>SUM(B115:B119)</f>
        <v>0</v>
      </c>
      <c r="AA115" s="65">
        <f t="shared" ref="AA115:AT115" si="54">SUM(C115:C119)</f>
        <v>0</v>
      </c>
      <c r="AB115" s="65">
        <f t="shared" si="54"/>
        <v>0</v>
      </c>
      <c r="AC115" s="65">
        <f t="shared" si="54"/>
        <v>0</v>
      </c>
      <c r="AD115" s="65">
        <f t="shared" si="54"/>
        <v>0</v>
      </c>
      <c r="AE115" s="65">
        <f t="shared" si="54"/>
        <v>0</v>
      </c>
      <c r="AF115" s="65">
        <f t="shared" si="54"/>
        <v>0</v>
      </c>
      <c r="AG115" s="65">
        <f t="shared" si="54"/>
        <v>0</v>
      </c>
      <c r="AH115" s="65">
        <f t="shared" si="54"/>
        <v>0</v>
      </c>
      <c r="AI115" s="65">
        <f t="shared" si="54"/>
        <v>0</v>
      </c>
      <c r="AJ115" s="65">
        <f t="shared" si="54"/>
        <v>0</v>
      </c>
      <c r="AK115" s="65">
        <f t="shared" si="54"/>
        <v>0</v>
      </c>
      <c r="AL115" s="65">
        <f t="shared" si="54"/>
        <v>0</v>
      </c>
      <c r="AM115" s="65">
        <f t="shared" si="54"/>
        <v>0</v>
      </c>
      <c r="AN115" s="65">
        <f t="shared" si="54"/>
        <v>0</v>
      </c>
      <c r="AO115" s="65">
        <f t="shared" si="54"/>
        <v>0</v>
      </c>
      <c r="AP115" s="65">
        <f t="shared" si="54"/>
        <v>0</v>
      </c>
      <c r="AQ115" s="65">
        <f t="shared" si="54"/>
        <v>0</v>
      </c>
      <c r="AR115" s="65">
        <f t="shared" si="54"/>
        <v>0</v>
      </c>
      <c r="AS115" s="65">
        <f t="shared" si="54"/>
        <v>0</v>
      </c>
      <c r="AT115" s="65">
        <f t="shared" si="54"/>
        <v>0</v>
      </c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</row>
    <row r="116" spans="1:56" ht="33" customHeight="1">
      <c r="A116" s="58"/>
      <c r="B116" s="59"/>
      <c r="C116" s="59"/>
      <c r="D116" s="60"/>
      <c r="E116" s="61"/>
      <c r="F116" s="61"/>
      <c r="G116" s="61"/>
      <c r="H116" s="61"/>
      <c r="I116" s="61"/>
      <c r="J116" s="61"/>
      <c r="K116" s="61"/>
      <c r="L116" s="61"/>
      <c r="M116" s="62"/>
      <c r="N116" s="61"/>
      <c r="O116" s="61"/>
      <c r="P116" s="61"/>
      <c r="Q116" s="61"/>
      <c r="R116" s="61"/>
      <c r="S116" s="61"/>
      <c r="T116" s="61"/>
      <c r="U116" s="61"/>
      <c r="V116" s="63"/>
      <c r="W116" s="64"/>
      <c r="X116" s="24"/>
      <c r="Y116" s="158">
        <f t="shared" ref="Y116:Y119" si="55">IF(COUNT(E116:V116)=18,"F",COUNT(E116:V116))</f>
        <v>0</v>
      </c>
      <c r="Z116" s="65">
        <f>COUNTA(A115:A119)</f>
        <v>0</v>
      </c>
      <c r="AA116" s="65"/>
      <c r="AB116" s="65"/>
      <c r="AC116" s="65"/>
      <c r="AD116" s="65"/>
      <c r="AE116" s="65"/>
      <c r="AF116" s="65"/>
      <c r="AG116" s="65"/>
      <c r="AH116" s="65"/>
      <c r="AI116" s="65"/>
      <c r="AJ116" s="65"/>
      <c r="AK116" s="65"/>
      <c r="AL116" s="65"/>
      <c r="AM116" s="65"/>
      <c r="AN116" s="65"/>
      <c r="AO116" s="65"/>
      <c r="AP116" s="65"/>
      <c r="AQ116" s="65"/>
      <c r="AR116" s="65"/>
      <c r="AS116" s="65"/>
      <c r="AT116" s="65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</row>
    <row r="117" spans="1:56" ht="33" customHeight="1">
      <c r="A117" s="58"/>
      <c r="B117" s="59"/>
      <c r="C117" s="59"/>
      <c r="D117" s="60"/>
      <c r="E117" s="61"/>
      <c r="F117" s="61"/>
      <c r="G117" s="61"/>
      <c r="H117" s="61"/>
      <c r="I117" s="61"/>
      <c r="J117" s="61"/>
      <c r="K117" s="61"/>
      <c r="L117" s="61"/>
      <c r="M117" s="62"/>
      <c r="N117" s="61"/>
      <c r="O117" s="61"/>
      <c r="P117" s="61"/>
      <c r="Q117" s="61"/>
      <c r="R117" s="61"/>
      <c r="S117" s="61"/>
      <c r="T117" s="61"/>
      <c r="U117" s="61"/>
      <c r="V117" s="63"/>
      <c r="W117" s="64"/>
      <c r="X117" s="24"/>
      <c r="Y117" s="158">
        <f t="shared" si="55"/>
        <v>0</v>
      </c>
      <c r="Z117" s="65" t="e">
        <f>Z115/$Z$116</f>
        <v>#DIV/0!</v>
      </c>
      <c r="AA117" s="65" t="e">
        <f t="shared" ref="AA117:AT117" si="56">AA115/$Z$116</f>
        <v>#DIV/0!</v>
      </c>
      <c r="AB117" s="65" t="e">
        <f t="shared" si="56"/>
        <v>#DIV/0!</v>
      </c>
      <c r="AC117" s="65" t="e">
        <f t="shared" si="56"/>
        <v>#DIV/0!</v>
      </c>
      <c r="AD117" s="65" t="e">
        <f t="shared" si="56"/>
        <v>#DIV/0!</v>
      </c>
      <c r="AE117" s="65" t="e">
        <f t="shared" si="56"/>
        <v>#DIV/0!</v>
      </c>
      <c r="AF117" s="65" t="e">
        <f t="shared" si="56"/>
        <v>#DIV/0!</v>
      </c>
      <c r="AG117" s="65" t="e">
        <f t="shared" si="56"/>
        <v>#DIV/0!</v>
      </c>
      <c r="AH117" s="65" t="e">
        <f t="shared" si="56"/>
        <v>#DIV/0!</v>
      </c>
      <c r="AI117" s="65" t="e">
        <f t="shared" si="56"/>
        <v>#DIV/0!</v>
      </c>
      <c r="AJ117" s="65" t="e">
        <f t="shared" si="56"/>
        <v>#DIV/0!</v>
      </c>
      <c r="AK117" s="65" t="e">
        <f t="shared" si="56"/>
        <v>#DIV/0!</v>
      </c>
      <c r="AL117" s="65" t="e">
        <f t="shared" si="56"/>
        <v>#DIV/0!</v>
      </c>
      <c r="AM117" s="65" t="e">
        <f t="shared" si="56"/>
        <v>#DIV/0!</v>
      </c>
      <c r="AN117" s="65" t="e">
        <f t="shared" si="56"/>
        <v>#DIV/0!</v>
      </c>
      <c r="AO117" s="65" t="e">
        <f t="shared" si="56"/>
        <v>#DIV/0!</v>
      </c>
      <c r="AP117" s="65" t="e">
        <f t="shared" si="56"/>
        <v>#DIV/0!</v>
      </c>
      <c r="AQ117" s="65" t="e">
        <f t="shared" si="56"/>
        <v>#DIV/0!</v>
      </c>
      <c r="AR117" s="65" t="e">
        <f t="shared" si="56"/>
        <v>#DIV/0!</v>
      </c>
      <c r="AS117" s="65" t="e">
        <f t="shared" si="56"/>
        <v>#DIV/0!</v>
      </c>
      <c r="AT117" s="65" t="e">
        <f t="shared" si="56"/>
        <v>#DIV/0!</v>
      </c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</row>
    <row r="118" spans="1:56" ht="33" customHeight="1">
      <c r="A118" s="58"/>
      <c r="B118" s="59"/>
      <c r="C118" s="59"/>
      <c r="D118" s="60"/>
      <c r="E118" s="61"/>
      <c r="F118" s="61"/>
      <c r="G118" s="61"/>
      <c r="H118" s="61"/>
      <c r="I118" s="61"/>
      <c r="J118" s="61"/>
      <c r="K118" s="61"/>
      <c r="L118" s="61"/>
      <c r="M118" s="62"/>
      <c r="N118" s="61"/>
      <c r="O118" s="61"/>
      <c r="P118" s="61"/>
      <c r="Q118" s="61"/>
      <c r="R118" s="61"/>
      <c r="S118" s="61"/>
      <c r="T118" s="61"/>
      <c r="U118" s="61"/>
      <c r="V118" s="63"/>
      <c r="W118" s="64"/>
      <c r="X118" s="24"/>
      <c r="Y118" s="158">
        <f t="shared" si="55"/>
        <v>0</v>
      </c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</row>
    <row r="119" spans="1:56" ht="33" customHeight="1" thickBot="1">
      <c r="A119" s="66"/>
      <c r="B119" s="67"/>
      <c r="C119" s="68"/>
      <c r="D119" s="46"/>
      <c r="E119" s="69"/>
      <c r="F119" s="69"/>
      <c r="G119" s="69"/>
      <c r="H119" s="69"/>
      <c r="I119" s="69"/>
      <c r="J119" s="69"/>
      <c r="K119" s="69"/>
      <c r="L119" s="69"/>
      <c r="M119" s="70"/>
      <c r="N119" s="69"/>
      <c r="O119" s="69"/>
      <c r="P119" s="69"/>
      <c r="Q119" s="69"/>
      <c r="R119" s="69"/>
      <c r="S119" s="69"/>
      <c r="T119" s="69"/>
      <c r="U119" s="69"/>
      <c r="V119" s="71"/>
      <c r="W119" s="64"/>
      <c r="X119" s="24"/>
      <c r="Y119" s="158">
        <f t="shared" si="55"/>
        <v>0</v>
      </c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</row>
    <row r="120" spans="1:56" ht="33" customHeight="1" thickTop="1" thickBot="1">
      <c r="A120" s="72"/>
      <c r="B120" s="73"/>
      <c r="C120" s="73"/>
      <c r="D120" s="74"/>
      <c r="E120" s="59"/>
      <c r="F120" s="61"/>
      <c r="G120" s="61"/>
      <c r="H120" s="61"/>
      <c r="I120" s="61"/>
      <c r="J120" s="61"/>
      <c r="K120" s="61"/>
      <c r="L120" s="61"/>
      <c r="M120" s="62"/>
      <c r="N120" s="59"/>
      <c r="O120" s="61"/>
      <c r="P120" s="61"/>
      <c r="Q120" s="61"/>
      <c r="R120" s="61"/>
      <c r="S120" s="61"/>
      <c r="T120" s="61"/>
      <c r="U120" s="61"/>
      <c r="V120" s="63"/>
      <c r="W120" s="57"/>
      <c r="X120" s="24"/>
      <c r="Y120" s="158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</row>
    <row r="121" spans="1:56" ht="33" customHeight="1">
      <c r="A121" s="58"/>
      <c r="B121" s="59"/>
      <c r="C121" s="59"/>
      <c r="D121" s="60"/>
      <c r="E121" s="61"/>
      <c r="F121" s="61"/>
      <c r="G121" s="61"/>
      <c r="H121" s="61"/>
      <c r="I121" s="61"/>
      <c r="J121" s="61"/>
      <c r="K121" s="61"/>
      <c r="L121" s="61"/>
      <c r="M121" s="62"/>
      <c r="N121" s="61"/>
      <c r="O121" s="61"/>
      <c r="P121" s="61"/>
      <c r="Q121" s="61"/>
      <c r="R121" s="61"/>
      <c r="S121" s="61"/>
      <c r="T121" s="61"/>
      <c r="U121" s="61"/>
      <c r="V121" s="63"/>
      <c r="W121" s="64"/>
      <c r="X121" s="24"/>
      <c r="Y121" s="158">
        <f>IF(COUNT(E121:V121)=18,"F",COUNT(E121:V121))</f>
        <v>0</v>
      </c>
      <c r="Z121" s="65">
        <f>SUM(B121:B125)</f>
        <v>0</v>
      </c>
      <c r="AA121" s="65">
        <f t="shared" ref="AA121:AT121" si="57">SUM(C121:C125)</f>
        <v>0</v>
      </c>
      <c r="AB121" s="65">
        <f t="shared" si="57"/>
        <v>0</v>
      </c>
      <c r="AC121" s="65">
        <f t="shared" si="57"/>
        <v>0</v>
      </c>
      <c r="AD121" s="65">
        <f t="shared" si="57"/>
        <v>0</v>
      </c>
      <c r="AE121" s="65">
        <f t="shared" si="57"/>
        <v>0</v>
      </c>
      <c r="AF121" s="65">
        <f t="shared" si="57"/>
        <v>0</v>
      </c>
      <c r="AG121" s="65">
        <f t="shared" si="57"/>
        <v>0</v>
      </c>
      <c r="AH121" s="65">
        <f t="shared" si="57"/>
        <v>0</v>
      </c>
      <c r="AI121" s="65">
        <f t="shared" si="57"/>
        <v>0</v>
      </c>
      <c r="AJ121" s="65">
        <f t="shared" si="57"/>
        <v>0</v>
      </c>
      <c r="AK121" s="65">
        <f t="shared" si="57"/>
        <v>0</v>
      </c>
      <c r="AL121" s="65">
        <f t="shared" si="57"/>
        <v>0</v>
      </c>
      <c r="AM121" s="65">
        <f t="shared" si="57"/>
        <v>0</v>
      </c>
      <c r="AN121" s="65">
        <f t="shared" si="57"/>
        <v>0</v>
      </c>
      <c r="AO121" s="65">
        <f t="shared" si="57"/>
        <v>0</v>
      </c>
      <c r="AP121" s="65">
        <f t="shared" si="57"/>
        <v>0</v>
      </c>
      <c r="AQ121" s="65">
        <f t="shared" si="57"/>
        <v>0</v>
      </c>
      <c r="AR121" s="65">
        <f t="shared" si="57"/>
        <v>0</v>
      </c>
      <c r="AS121" s="65">
        <f t="shared" si="57"/>
        <v>0</v>
      </c>
      <c r="AT121" s="65">
        <f t="shared" si="57"/>
        <v>0</v>
      </c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</row>
    <row r="122" spans="1:56" ht="33" customHeight="1">
      <c r="A122" s="58"/>
      <c r="B122" s="59"/>
      <c r="C122" s="59"/>
      <c r="D122" s="60"/>
      <c r="E122" s="61"/>
      <c r="F122" s="61"/>
      <c r="G122" s="61"/>
      <c r="H122" s="61"/>
      <c r="I122" s="61"/>
      <c r="J122" s="61"/>
      <c r="K122" s="61"/>
      <c r="L122" s="61"/>
      <c r="M122" s="62"/>
      <c r="N122" s="61"/>
      <c r="O122" s="61"/>
      <c r="P122" s="61"/>
      <c r="Q122" s="61"/>
      <c r="R122" s="61"/>
      <c r="S122" s="61"/>
      <c r="T122" s="61"/>
      <c r="U122" s="61"/>
      <c r="V122" s="63"/>
      <c r="W122" s="64"/>
      <c r="X122" s="24"/>
      <c r="Y122" s="158">
        <f t="shared" ref="Y122:Y125" si="58">IF(COUNT(E122:V122)=18,"F",COUNT(E122:V122))</f>
        <v>0</v>
      </c>
      <c r="Z122" s="65">
        <f>COUNTA(A121:A125)</f>
        <v>0</v>
      </c>
      <c r="AA122" s="65"/>
      <c r="AB122" s="65"/>
      <c r="AC122" s="65"/>
      <c r="AD122" s="65"/>
      <c r="AE122" s="65"/>
      <c r="AF122" s="65"/>
      <c r="AG122" s="65"/>
      <c r="AH122" s="65"/>
      <c r="AI122" s="65"/>
      <c r="AJ122" s="65"/>
      <c r="AK122" s="65"/>
      <c r="AL122" s="65"/>
      <c r="AM122" s="65"/>
      <c r="AN122" s="65"/>
      <c r="AO122" s="65"/>
      <c r="AP122" s="65"/>
      <c r="AQ122" s="65"/>
      <c r="AR122" s="65"/>
      <c r="AS122" s="65"/>
      <c r="AT122" s="65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</row>
    <row r="123" spans="1:56" ht="33" customHeight="1">
      <c r="A123" s="58"/>
      <c r="B123" s="59"/>
      <c r="C123" s="59"/>
      <c r="D123" s="60"/>
      <c r="E123" s="61"/>
      <c r="F123" s="61"/>
      <c r="G123" s="61"/>
      <c r="H123" s="61"/>
      <c r="I123" s="61"/>
      <c r="J123" s="61"/>
      <c r="K123" s="61"/>
      <c r="L123" s="61"/>
      <c r="M123" s="62"/>
      <c r="N123" s="61"/>
      <c r="O123" s="61"/>
      <c r="P123" s="61"/>
      <c r="Q123" s="61"/>
      <c r="R123" s="61"/>
      <c r="S123" s="61"/>
      <c r="T123" s="61"/>
      <c r="U123" s="61"/>
      <c r="V123" s="63"/>
      <c r="W123" s="64"/>
      <c r="X123" s="24"/>
      <c r="Y123" s="158">
        <f t="shared" si="58"/>
        <v>0</v>
      </c>
      <c r="Z123" s="65" t="e">
        <f>Z121/$Z$122</f>
        <v>#DIV/0!</v>
      </c>
      <c r="AA123" s="65" t="e">
        <f t="shared" ref="AA123:AT123" si="59">AA121/$Z$122</f>
        <v>#DIV/0!</v>
      </c>
      <c r="AB123" s="65" t="e">
        <f t="shared" si="59"/>
        <v>#DIV/0!</v>
      </c>
      <c r="AC123" s="65" t="e">
        <f t="shared" si="59"/>
        <v>#DIV/0!</v>
      </c>
      <c r="AD123" s="65" t="e">
        <f t="shared" si="59"/>
        <v>#DIV/0!</v>
      </c>
      <c r="AE123" s="65" t="e">
        <f t="shared" si="59"/>
        <v>#DIV/0!</v>
      </c>
      <c r="AF123" s="65" t="e">
        <f t="shared" si="59"/>
        <v>#DIV/0!</v>
      </c>
      <c r="AG123" s="65" t="e">
        <f t="shared" si="59"/>
        <v>#DIV/0!</v>
      </c>
      <c r="AH123" s="65" t="e">
        <f t="shared" si="59"/>
        <v>#DIV/0!</v>
      </c>
      <c r="AI123" s="65" t="e">
        <f t="shared" si="59"/>
        <v>#DIV/0!</v>
      </c>
      <c r="AJ123" s="65" t="e">
        <f t="shared" si="59"/>
        <v>#DIV/0!</v>
      </c>
      <c r="AK123" s="65" t="e">
        <f t="shared" si="59"/>
        <v>#DIV/0!</v>
      </c>
      <c r="AL123" s="65" t="e">
        <f t="shared" si="59"/>
        <v>#DIV/0!</v>
      </c>
      <c r="AM123" s="65" t="e">
        <f t="shared" si="59"/>
        <v>#DIV/0!</v>
      </c>
      <c r="AN123" s="65" t="e">
        <f t="shared" si="59"/>
        <v>#DIV/0!</v>
      </c>
      <c r="AO123" s="65" t="e">
        <f t="shared" si="59"/>
        <v>#DIV/0!</v>
      </c>
      <c r="AP123" s="65" t="e">
        <f t="shared" si="59"/>
        <v>#DIV/0!</v>
      </c>
      <c r="AQ123" s="65" t="e">
        <f t="shared" si="59"/>
        <v>#DIV/0!</v>
      </c>
      <c r="AR123" s="65" t="e">
        <f t="shared" si="59"/>
        <v>#DIV/0!</v>
      </c>
      <c r="AS123" s="65" t="e">
        <f t="shared" si="59"/>
        <v>#DIV/0!</v>
      </c>
      <c r="AT123" s="65" t="e">
        <f t="shared" si="59"/>
        <v>#DIV/0!</v>
      </c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</row>
    <row r="124" spans="1:56" ht="33" customHeight="1">
      <c r="A124" s="58"/>
      <c r="B124" s="59"/>
      <c r="C124" s="59"/>
      <c r="D124" s="60"/>
      <c r="E124" s="61"/>
      <c r="F124" s="61"/>
      <c r="G124" s="61"/>
      <c r="H124" s="61"/>
      <c r="I124" s="61"/>
      <c r="J124" s="61"/>
      <c r="K124" s="61"/>
      <c r="L124" s="61"/>
      <c r="M124" s="62"/>
      <c r="N124" s="61"/>
      <c r="O124" s="61"/>
      <c r="P124" s="61"/>
      <c r="Q124" s="61"/>
      <c r="R124" s="61"/>
      <c r="S124" s="61"/>
      <c r="T124" s="61"/>
      <c r="U124" s="61"/>
      <c r="V124" s="63"/>
      <c r="W124" s="64"/>
      <c r="X124" s="24"/>
      <c r="Y124" s="158">
        <f t="shared" si="58"/>
        <v>0</v>
      </c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</row>
    <row r="125" spans="1:56" ht="33" customHeight="1" thickBot="1">
      <c r="A125" s="58"/>
      <c r="B125" s="75"/>
      <c r="C125" s="59"/>
      <c r="D125" s="60"/>
      <c r="E125" s="61"/>
      <c r="F125" s="61"/>
      <c r="G125" s="61"/>
      <c r="H125" s="61"/>
      <c r="I125" s="61"/>
      <c r="J125" s="61"/>
      <c r="K125" s="61"/>
      <c r="L125" s="61"/>
      <c r="M125" s="62"/>
      <c r="N125" s="61"/>
      <c r="O125" s="61"/>
      <c r="P125" s="61"/>
      <c r="Q125" s="61"/>
      <c r="R125" s="61"/>
      <c r="S125" s="61"/>
      <c r="T125" s="61"/>
      <c r="U125" s="61"/>
      <c r="V125" s="63"/>
      <c r="W125" s="64"/>
      <c r="X125" s="24"/>
      <c r="Y125" s="158">
        <f t="shared" si="58"/>
        <v>0</v>
      </c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</row>
    <row r="126" spans="1:56" ht="33" customHeight="1" thickTop="1" thickBot="1">
      <c r="A126" s="50"/>
      <c r="B126" s="51"/>
      <c r="C126" s="51"/>
      <c r="D126" s="52"/>
      <c r="E126" s="53"/>
      <c r="F126" s="54"/>
      <c r="G126" s="54"/>
      <c r="H126" s="54"/>
      <c r="I126" s="54"/>
      <c r="J126" s="54"/>
      <c r="K126" s="54"/>
      <c r="L126" s="54"/>
      <c r="M126" s="55"/>
      <c r="N126" s="53"/>
      <c r="O126" s="54"/>
      <c r="P126" s="54"/>
      <c r="Q126" s="54"/>
      <c r="R126" s="54"/>
      <c r="S126" s="54"/>
      <c r="T126" s="54"/>
      <c r="U126" s="54"/>
      <c r="V126" s="56"/>
      <c r="W126" s="57"/>
      <c r="X126" s="24"/>
      <c r="Y126" s="158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</row>
    <row r="127" spans="1:56" ht="33" customHeight="1">
      <c r="A127" s="58"/>
      <c r="B127" s="59"/>
      <c r="C127" s="59"/>
      <c r="D127" s="60"/>
      <c r="E127" s="61"/>
      <c r="F127" s="61"/>
      <c r="G127" s="61"/>
      <c r="H127" s="61"/>
      <c r="I127" s="61"/>
      <c r="J127" s="61"/>
      <c r="K127" s="61"/>
      <c r="L127" s="61"/>
      <c r="M127" s="62"/>
      <c r="N127" s="61"/>
      <c r="O127" s="61"/>
      <c r="P127" s="61"/>
      <c r="Q127" s="61"/>
      <c r="R127" s="61"/>
      <c r="S127" s="61"/>
      <c r="T127" s="61"/>
      <c r="U127" s="61"/>
      <c r="V127" s="63"/>
      <c r="W127" s="64"/>
      <c r="X127" s="24"/>
      <c r="Y127" s="158">
        <f>IF(COUNT(E127:V127)=18,"F",COUNT(E127:V127))</f>
        <v>0</v>
      </c>
      <c r="Z127" s="65">
        <f>SUM(B127:B131)</f>
        <v>0</v>
      </c>
      <c r="AA127" s="65">
        <f t="shared" ref="AA127:AT127" si="60">SUM(C127:C131)</f>
        <v>0</v>
      </c>
      <c r="AB127" s="65">
        <f t="shared" si="60"/>
        <v>0</v>
      </c>
      <c r="AC127" s="65">
        <f t="shared" si="60"/>
        <v>0</v>
      </c>
      <c r="AD127" s="65">
        <f t="shared" si="60"/>
        <v>0</v>
      </c>
      <c r="AE127" s="65">
        <f t="shared" si="60"/>
        <v>0</v>
      </c>
      <c r="AF127" s="65">
        <f t="shared" si="60"/>
        <v>0</v>
      </c>
      <c r="AG127" s="65">
        <f t="shared" si="60"/>
        <v>0</v>
      </c>
      <c r="AH127" s="65">
        <f t="shared" si="60"/>
        <v>0</v>
      </c>
      <c r="AI127" s="65">
        <f t="shared" si="60"/>
        <v>0</v>
      </c>
      <c r="AJ127" s="65">
        <f t="shared" si="60"/>
        <v>0</v>
      </c>
      <c r="AK127" s="65">
        <f t="shared" si="60"/>
        <v>0</v>
      </c>
      <c r="AL127" s="65">
        <f t="shared" si="60"/>
        <v>0</v>
      </c>
      <c r="AM127" s="65">
        <f t="shared" si="60"/>
        <v>0</v>
      </c>
      <c r="AN127" s="65">
        <f t="shared" si="60"/>
        <v>0</v>
      </c>
      <c r="AO127" s="65">
        <f t="shared" si="60"/>
        <v>0</v>
      </c>
      <c r="AP127" s="65">
        <f t="shared" si="60"/>
        <v>0</v>
      </c>
      <c r="AQ127" s="65">
        <f t="shared" si="60"/>
        <v>0</v>
      </c>
      <c r="AR127" s="65">
        <f t="shared" si="60"/>
        <v>0</v>
      </c>
      <c r="AS127" s="65">
        <f t="shared" si="60"/>
        <v>0</v>
      </c>
      <c r="AT127" s="65">
        <f t="shared" si="60"/>
        <v>0</v>
      </c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</row>
    <row r="128" spans="1:56" ht="33" customHeight="1">
      <c r="A128" s="58"/>
      <c r="B128" s="59"/>
      <c r="C128" s="59"/>
      <c r="D128" s="60"/>
      <c r="E128" s="61"/>
      <c r="F128" s="61"/>
      <c r="G128" s="61"/>
      <c r="H128" s="61"/>
      <c r="I128" s="61"/>
      <c r="J128" s="61"/>
      <c r="K128" s="61"/>
      <c r="L128" s="61"/>
      <c r="M128" s="62"/>
      <c r="N128" s="61"/>
      <c r="O128" s="61"/>
      <c r="P128" s="61"/>
      <c r="Q128" s="61"/>
      <c r="R128" s="61"/>
      <c r="S128" s="61"/>
      <c r="T128" s="61"/>
      <c r="U128" s="61"/>
      <c r="V128" s="63"/>
      <c r="W128" s="64"/>
      <c r="X128" s="24"/>
      <c r="Y128" s="158">
        <f t="shared" ref="Y128:Y131" si="61">IF(COUNT(E128:V128)=18,"F",COUNT(E128:V128))</f>
        <v>0</v>
      </c>
      <c r="Z128" s="65">
        <f>COUNTA(A127:A131)</f>
        <v>0</v>
      </c>
      <c r="AA128" s="65"/>
      <c r="AB128" s="65"/>
      <c r="AC128" s="65"/>
      <c r="AD128" s="65"/>
      <c r="AE128" s="65"/>
      <c r="AF128" s="65"/>
      <c r="AG128" s="65"/>
      <c r="AH128" s="65"/>
      <c r="AI128" s="65"/>
      <c r="AJ128" s="65"/>
      <c r="AK128" s="65"/>
      <c r="AL128" s="65"/>
      <c r="AM128" s="65"/>
      <c r="AN128" s="65"/>
      <c r="AO128" s="65"/>
      <c r="AP128" s="65"/>
      <c r="AQ128" s="65"/>
      <c r="AR128" s="65"/>
      <c r="AS128" s="65"/>
      <c r="AT128" s="65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</row>
    <row r="129" spans="1:56" ht="33" customHeight="1">
      <c r="A129" s="58"/>
      <c r="B129" s="59"/>
      <c r="C129" s="59"/>
      <c r="D129" s="60"/>
      <c r="E129" s="61"/>
      <c r="F129" s="61"/>
      <c r="G129" s="61"/>
      <c r="H129" s="61"/>
      <c r="I129" s="61"/>
      <c r="J129" s="61"/>
      <c r="K129" s="61"/>
      <c r="L129" s="61"/>
      <c r="M129" s="62"/>
      <c r="N129" s="61"/>
      <c r="O129" s="61"/>
      <c r="P129" s="61"/>
      <c r="Q129" s="61"/>
      <c r="R129" s="61"/>
      <c r="S129" s="61"/>
      <c r="T129" s="61"/>
      <c r="U129" s="61"/>
      <c r="V129" s="63"/>
      <c r="W129" s="64"/>
      <c r="X129" s="24"/>
      <c r="Y129" s="158">
        <f t="shared" si="61"/>
        <v>0</v>
      </c>
      <c r="Z129" s="65" t="e">
        <f>Z127/$Z$128</f>
        <v>#DIV/0!</v>
      </c>
      <c r="AA129" s="65" t="e">
        <f t="shared" ref="AA129:AT129" si="62">AA127/$Z$128</f>
        <v>#DIV/0!</v>
      </c>
      <c r="AB129" s="65" t="e">
        <f t="shared" si="62"/>
        <v>#DIV/0!</v>
      </c>
      <c r="AC129" s="65" t="e">
        <f t="shared" si="62"/>
        <v>#DIV/0!</v>
      </c>
      <c r="AD129" s="65" t="e">
        <f t="shared" si="62"/>
        <v>#DIV/0!</v>
      </c>
      <c r="AE129" s="65" t="e">
        <f t="shared" si="62"/>
        <v>#DIV/0!</v>
      </c>
      <c r="AF129" s="65" t="e">
        <f t="shared" si="62"/>
        <v>#DIV/0!</v>
      </c>
      <c r="AG129" s="65" t="e">
        <f t="shared" si="62"/>
        <v>#DIV/0!</v>
      </c>
      <c r="AH129" s="65" t="e">
        <f t="shared" si="62"/>
        <v>#DIV/0!</v>
      </c>
      <c r="AI129" s="65" t="e">
        <f t="shared" si="62"/>
        <v>#DIV/0!</v>
      </c>
      <c r="AJ129" s="65" t="e">
        <f t="shared" si="62"/>
        <v>#DIV/0!</v>
      </c>
      <c r="AK129" s="65" t="e">
        <f t="shared" si="62"/>
        <v>#DIV/0!</v>
      </c>
      <c r="AL129" s="65" t="e">
        <f t="shared" si="62"/>
        <v>#DIV/0!</v>
      </c>
      <c r="AM129" s="65" t="e">
        <f t="shared" si="62"/>
        <v>#DIV/0!</v>
      </c>
      <c r="AN129" s="65" t="e">
        <f t="shared" si="62"/>
        <v>#DIV/0!</v>
      </c>
      <c r="AO129" s="65" t="e">
        <f t="shared" si="62"/>
        <v>#DIV/0!</v>
      </c>
      <c r="AP129" s="65" t="e">
        <f t="shared" si="62"/>
        <v>#DIV/0!</v>
      </c>
      <c r="AQ129" s="65" t="e">
        <f t="shared" si="62"/>
        <v>#DIV/0!</v>
      </c>
      <c r="AR129" s="65" t="e">
        <f t="shared" si="62"/>
        <v>#DIV/0!</v>
      </c>
      <c r="AS129" s="65" t="e">
        <f t="shared" si="62"/>
        <v>#DIV/0!</v>
      </c>
      <c r="AT129" s="65" t="e">
        <f t="shared" si="62"/>
        <v>#DIV/0!</v>
      </c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</row>
    <row r="130" spans="1:56" ht="33" customHeight="1">
      <c r="A130" s="58"/>
      <c r="B130" s="59"/>
      <c r="C130" s="59"/>
      <c r="D130" s="60"/>
      <c r="E130" s="61"/>
      <c r="F130" s="61"/>
      <c r="G130" s="61"/>
      <c r="H130" s="61"/>
      <c r="I130" s="61"/>
      <c r="J130" s="61"/>
      <c r="K130" s="61"/>
      <c r="L130" s="61"/>
      <c r="M130" s="62"/>
      <c r="N130" s="61"/>
      <c r="O130" s="61"/>
      <c r="P130" s="61"/>
      <c r="Q130" s="61"/>
      <c r="R130" s="61"/>
      <c r="S130" s="61"/>
      <c r="T130" s="61"/>
      <c r="U130" s="61"/>
      <c r="V130" s="63"/>
      <c r="W130" s="64"/>
      <c r="X130" s="24"/>
      <c r="Y130" s="158">
        <f t="shared" si="61"/>
        <v>0</v>
      </c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</row>
    <row r="131" spans="1:56" ht="33" customHeight="1" thickBot="1">
      <c r="A131" s="66"/>
      <c r="B131" s="67"/>
      <c r="C131" s="68"/>
      <c r="D131" s="46"/>
      <c r="E131" s="69"/>
      <c r="F131" s="69"/>
      <c r="G131" s="69"/>
      <c r="H131" s="69"/>
      <c r="I131" s="69"/>
      <c r="J131" s="69"/>
      <c r="K131" s="69"/>
      <c r="L131" s="69"/>
      <c r="M131" s="70"/>
      <c r="N131" s="69"/>
      <c r="O131" s="69"/>
      <c r="P131" s="69"/>
      <c r="Q131" s="69"/>
      <c r="R131" s="69"/>
      <c r="S131" s="69"/>
      <c r="T131" s="69"/>
      <c r="U131" s="69"/>
      <c r="V131" s="71"/>
      <c r="W131" s="64"/>
      <c r="X131" s="24"/>
      <c r="Y131" s="158">
        <f t="shared" si="61"/>
        <v>0</v>
      </c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</row>
    <row r="132" spans="1:56" ht="33" customHeight="1" thickTop="1" thickBot="1">
      <c r="A132" s="72"/>
      <c r="B132" s="73"/>
      <c r="C132" s="73"/>
      <c r="D132" s="74"/>
      <c r="E132" s="59"/>
      <c r="F132" s="61"/>
      <c r="G132" s="61"/>
      <c r="H132" s="61"/>
      <c r="I132" s="61"/>
      <c r="J132" s="61"/>
      <c r="K132" s="61"/>
      <c r="L132" s="61"/>
      <c r="M132" s="62"/>
      <c r="N132" s="59"/>
      <c r="O132" s="61"/>
      <c r="P132" s="61"/>
      <c r="Q132" s="61"/>
      <c r="R132" s="61"/>
      <c r="S132" s="61"/>
      <c r="T132" s="61"/>
      <c r="U132" s="61"/>
      <c r="V132" s="63"/>
      <c r="W132" s="57"/>
      <c r="X132" s="24"/>
      <c r="Y132" s="158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</row>
    <row r="133" spans="1:56" ht="33" customHeight="1">
      <c r="A133" s="58"/>
      <c r="B133" s="59"/>
      <c r="C133" s="59"/>
      <c r="D133" s="60"/>
      <c r="E133" s="61"/>
      <c r="F133" s="61"/>
      <c r="G133" s="61"/>
      <c r="H133" s="61"/>
      <c r="I133" s="61"/>
      <c r="J133" s="61"/>
      <c r="K133" s="61"/>
      <c r="L133" s="61"/>
      <c r="M133" s="62"/>
      <c r="N133" s="61"/>
      <c r="O133" s="61"/>
      <c r="P133" s="61"/>
      <c r="Q133" s="61"/>
      <c r="R133" s="61"/>
      <c r="S133" s="61"/>
      <c r="T133" s="61"/>
      <c r="U133" s="61"/>
      <c r="V133" s="63"/>
      <c r="W133" s="64"/>
      <c r="X133" s="24"/>
      <c r="Y133" s="158">
        <f>IF(COUNT(E133:V133)=18,"F",COUNT(E133:V133))</f>
        <v>0</v>
      </c>
      <c r="Z133" s="65">
        <f>SUM(B133:B137)</f>
        <v>0</v>
      </c>
      <c r="AA133" s="65">
        <f t="shared" ref="AA133:AT133" si="63">SUM(C133:C137)</f>
        <v>0</v>
      </c>
      <c r="AB133" s="65">
        <f t="shared" si="63"/>
        <v>0</v>
      </c>
      <c r="AC133" s="65">
        <f t="shared" si="63"/>
        <v>0</v>
      </c>
      <c r="AD133" s="65">
        <f t="shared" si="63"/>
        <v>0</v>
      </c>
      <c r="AE133" s="65">
        <f t="shared" si="63"/>
        <v>0</v>
      </c>
      <c r="AF133" s="65">
        <f t="shared" si="63"/>
        <v>0</v>
      </c>
      <c r="AG133" s="65">
        <f t="shared" si="63"/>
        <v>0</v>
      </c>
      <c r="AH133" s="65">
        <f t="shared" si="63"/>
        <v>0</v>
      </c>
      <c r="AI133" s="65">
        <f t="shared" si="63"/>
        <v>0</v>
      </c>
      <c r="AJ133" s="65">
        <f t="shared" si="63"/>
        <v>0</v>
      </c>
      <c r="AK133" s="65">
        <f t="shared" si="63"/>
        <v>0</v>
      </c>
      <c r="AL133" s="65">
        <f t="shared" si="63"/>
        <v>0</v>
      </c>
      <c r="AM133" s="65">
        <f t="shared" si="63"/>
        <v>0</v>
      </c>
      <c r="AN133" s="65">
        <f t="shared" si="63"/>
        <v>0</v>
      </c>
      <c r="AO133" s="65">
        <f t="shared" si="63"/>
        <v>0</v>
      </c>
      <c r="AP133" s="65">
        <f t="shared" si="63"/>
        <v>0</v>
      </c>
      <c r="AQ133" s="65">
        <f t="shared" si="63"/>
        <v>0</v>
      </c>
      <c r="AR133" s="65">
        <f t="shared" si="63"/>
        <v>0</v>
      </c>
      <c r="AS133" s="65">
        <f t="shared" si="63"/>
        <v>0</v>
      </c>
      <c r="AT133" s="65">
        <f t="shared" si="63"/>
        <v>0</v>
      </c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</row>
    <row r="134" spans="1:56" ht="33" customHeight="1">
      <c r="A134" s="58"/>
      <c r="B134" s="59"/>
      <c r="C134" s="59"/>
      <c r="D134" s="60"/>
      <c r="E134" s="61"/>
      <c r="F134" s="61"/>
      <c r="G134" s="61"/>
      <c r="H134" s="61"/>
      <c r="I134" s="61"/>
      <c r="J134" s="61"/>
      <c r="K134" s="61"/>
      <c r="L134" s="61"/>
      <c r="M134" s="62"/>
      <c r="N134" s="61"/>
      <c r="O134" s="61"/>
      <c r="P134" s="61"/>
      <c r="Q134" s="61"/>
      <c r="R134" s="61"/>
      <c r="S134" s="61"/>
      <c r="T134" s="61"/>
      <c r="U134" s="61"/>
      <c r="V134" s="63"/>
      <c r="W134" s="64"/>
      <c r="X134" s="24"/>
      <c r="Y134" s="158">
        <f t="shared" ref="Y134:Y137" si="64">IF(COUNT(E134:V134)=18,"F",COUNT(E134:V134))</f>
        <v>0</v>
      </c>
      <c r="Z134" s="65">
        <f>COUNTA(A133:A137)</f>
        <v>0</v>
      </c>
      <c r="AA134" s="65"/>
      <c r="AB134" s="65"/>
      <c r="AC134" s="65"/>
      <c r="AD134" s="65"/>
      <c r="AE134" s="65"/>
      <c r="AF134" s="65"/>
      <c r="AG134" s="65"/>
      <c r="AH134" s="65"/>
      <c r="AI134" s="65"/>
      <c r="AJ134" s="65"/>
      <c r="AK134" s="65"/>
      <c r="AL134" s="65"/>
      <c r="AM134" s="65"/>
      <c r="AN134" s="65"/>
      <c r="AO134" s="65"/>
      <c r="AP134" s="65"/>
      <c r="AQ134" s="65"/>
      <c r="AR134" s="65"/>
      <c r="AS134" s="65"/>
      <c r="AT134" s="65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</row>
    <row r="135" spans="1:56" ht="33" customHeight="1">
      <c r="A135" s="58"/>
      <c r="B135" s="59"/>
      <c r="C135" s="59"/>
      <c r="D135" s="60"/>
      <c r="E135" s="61"/>
      <c r="F135" s="61"/>
      <c r="G135" s="61"/>
      <c r="H135" s="61"/>
      <c r="I135" s="61"/>
      <c r="J135" s="61"/>
      <c r="K135" s="61"/>
      <c r="L135" s="61"/>
      <c r="M135" s="62"/>
      <c r="N135" s="61"/>
      <c r="O135" s="61"/>
      <c r="P135" s="61"/>
      <c r="Q135" s="61"/>
      <c r="R135" s="61"/>
      <c r="S135" s="61"/>
      <c r="T135" s="61"/>
      <c r="U135" s="61"/>
      <c r="V135" s="63"/>
      <c r="W135" s="64"/>
      <c r="X135" s="24"/>
      <c r="Y135" s="158">
        <f t="shared" si="64"/>
        <v>0</v>
      </c>
      <c r="Z135" s="65" t="e">
        <f>Z133/$Z$134</f>
        <v>#DIV/0!</v>
      </c>
      <c r="AA135" s="65" t="e">
        <f t="shared" ref="AA135:AT135" si="65">AA133/$Z$134</f>
        <v>#DIV/0!</v>
      </c>
      <c r="AB135" s="65" t="e">
        <f t="shared" si="65"/>
        <v>#DIV/0!</v>
      </c>
      <c r="AC135" s="65" t="e">
        <f t="shared" si="65"/>
        <v>#DIV/0!</v>
      </c>
      <c r="AD135" s="65" t="e">
        <f t="shared" si="65"/>
        <v>#DIV/0!</v>
      </c>
      <c r="AE135" s="65" t="e">
        <f t="shared" si="65"/>
        <v>#DIV/0!</v>
      </c>
      <c r="AF135" s="65" t="e">
        <f t="shared" si="65"/>
        <v>#DIV/0!</v>
      </c>
      <c r="AG135" s="65" t="e">
        <f t="shared" si="65"/>
        <v>#DIV/0!</v>
      </c>
      <c r="AH135" s="65" t="e">
        <f t="shared" si="65"/>
        <v>#DIV/0!</v>
      </c>
      <c r="AI135" s="65" t="e">
        <f t="shared" si="65"/>
        <v>#DIV/0!</v>
      </c>
      <c r="AJ135" s="65" t="e">
        <f t="shared" si="65"/>
        <v>#DIV/0!</v>
      </c>
      <c r="AK135" s="65" t="e">
        <f t="shared" si="65"/>
        <v>#DIV/0!</v>
      </c>
      <c r="AL135" s="65" t="e">
        <f t="shared" si="65"/>
        <v>#DIV/0!</v>
      </c>
      <c r="AM135" s="65" t="e">
        <f t="shared" si="65"/>
        <v>#DIV/0!</v>
      </c>
      <c r="AN135" s="65" t="e">
        <f t="shared" si="65"/>
        <v>#DIV/0!</v>
      </c>
      <c r="AO135" s="65" t="e">
        <f t="shared" si="65"/>
        <v>#DIV/0!</v>
      </c>
      <c r="AP135" s="65" t="e">
        <f t="shared" si="65"/>
        <v>#DIV/0!</v>
      </c>
      <c r="AQ135" s="65" t="e">
        <f t="shared" si="65"/>
        <v>#DIV/0!</v>
      </c>
      <c r="AR135" s="65" t="e">
        <f t="shared" si="65"/>
        <v>#DIV/0!</v>
      </c>
      <c r="AS135" s="65" t="e">
        <f t="shared" si="65"/>
        <v>#DIV/0!</v>
      </c>
      <c r="AT135" s="65" t="e">
        <f t="shared" si="65"/>
        <v>#DIV/0!</v>
      </c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</row>
    <row r="136" spans="1:56" ht="33" customHeight="1">
      <c r="A136" s="58"/>
      <c r="B136" s="59"/>
      <c r="C136" s="59"/>
      <c r="D136" s="60"/>
      <c r="E136" s="61"/>
      <c r="F136" s="61"/>
      <c r="G136" s="61"/>
      <c r="H136" s="61"/>
      <c r="I136" s="61"/>
      <c r="J136" s="61"/>
      <c r="K136" s="61"/>
      <c r="L136" s="61"/>
      <c r="M136" s="62"/>
      <c r="N136" s="61"/>
      <c r="O136" s="61"/>
      <c r="P136" s="61"/>
      <c r="Q136" s="61"/>
      <c r="R136" s="61"/>
      <c r="S136" s="61"/>
      <c r="T136" s="61"/>
      <c r="U136" s="61"/>
      <c r="V136" s="63"/>
      <c r="W136" s="64"/>
      <c r="X136" s="24"/>
      <c r="Y136" s="158">
        <f t="shared" si="64"/>
        <v>0</v>
      </c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</row>
    <row r="137" spans="1:56" ht="33" customHeight="1" thickBot="1">
      <c r="A137" s="58"/>
      <c r="B137" s="75"/>
      <c r="C137" s="59"/>
      <c r="D137" s="60"/>
      <c r="E137" s="61"/>
      <c r="F137" s="61"/>
      <c r="G137" s="61"/>
      <c r="H137" s="61"/>
      <c r="I137" s="61"/>
      <c r="J137" s="61"/>
      <c r="K137" s="61"/>
      <c r="L137" s="61"/>
      <c r="M137" s="62"/>
      <c r="N137" s="61"/>
      <c r="O137" s="61"/>
      <c r="P137" s="61"/>
      <c r="Q137" s="61"/>
      <c r="R137" s="61"/>
      <c r="S137" s="61"/>
      <c r="T137" s="61"/>
      <c r="U137" s="61"/>
      <c r="V137" s="63"/>
      <c r="W137" s="64"/>
      <c r="X137" s="24"/>
      <c r="Y137" s="158">
        <f t="shared" si="64"/>
        <v>0</v>
      </c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</row>
    <row r="138" spans="1:56" ht="33" customHeight="1" thickTop="1" thickBot="1">
      <c r="A138" s="50"/>
      <c r="B138" s="51"/>
      <c r="C138" s="51"/>
      <c r="D138" s="52"/>
      <c r="E138" s="53"/>
      <c r="F138" s="54"/>
      <c r="G138" s="54"/>
      <c r="H138" s="54"/>
      <c r="I138" s="54"/>
      <c r="J138" s="54"/>
      <c r="K138" s="54"/>
      <c r="L138" s="54"/>
      <c r="M138" s="55"/>
      <c r="N138" s="53"/>
      <c r="O138" s="54"/>
      <c r="P138" s="54"/>
      <c r="Q138" s="54"/>
      <c r="R138" s="54"/>
      <c r="S138" s="54"/>
      <c r="T138" s="54"/>
      <c r="U138" s="54"/>
      <c r="V138" s="56"/>
      <c r="W138" s="57"/>
      <c r="X138" s="24"/>
      <c r="Y138" s="158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</row>
    <row r="139" spans="1:56" ht="33" customHeight="1">
      <c r="A139" s="58"/>
      <c r="B139" s="59"/>
      <c r="C139" s="59"/>
      <c r="D139" s="60"/>
      <c r="E139" s="61"/>
      <c r="F139" s="61"/>
      <c r="G139" s="61"/>
      <c r="H139" s="61"/>
      <c r="I139" s="61"/>
      <c r="J139" s="61"/>
      <c r="K139" s="61"/>
      <c r="L139" s="61"/>
      <c r="M139" s="62"/>
      <c r="N139" s="61"/>
      <c r="O139" s="61"/>
      <c r="P139" s="61"/>
      <c r="Q139" s="61"/>
      <c r="R139" s="61"/>
      <c r="S139" s="61"/>
      <c r="T139" s="61"/>
      <c r="U139" s="61"/>
      <c r="V139" s="63"/>
      <c r="W139" s="64"/>
      <c r="X139" s="24"/>
      <c r="Y139" s="158">
        <f>IF(COUNT(E139:V139)=18,"F",COUNT(E139:V139))</f>
        <v>0</v>
      </c>
      <c r="Z139" s="65">
        <f>SUM(B139:B143)</f>
        <v>0</v>
      </c>
      <c r="AA139" s="65">
        <f t="shared" ref="AA139:AT139" si="66">SUM(C139:C143)</f>
        <v>0</v>
      </c>
      <c r="AB139" s="65">
        <f t="shared" si="66"/>
        <v>0</v>
      </c>
      <c r="AC139" s="65">
        <f t="shared" si="66"/>
        <v>0</v>
      </c>
      <c r="AD139" s="65">
        <f t="shared" si="66"/>
        <v>0</v>
      </c>
      <c r="AE139" s="65">
        <f t="shared" si="66"/>
        <v>0</v>
      </c>
      <c r="AF139" s="65">
        <f t="shared" si="66"/>
        <v>0</v>
      </c>
      <c r="AG139" s="65">
        <f t="shared" si="66"/>
        <v>0</v>
      </c>
      <c r="AH139" s="65">
        <f t="shared" si="66"/>
        <v>0</v>
      </c>
      <c r="AI139" s="65">
        <f t="shared" si="66"/>
        <v>0</v>
      </c>
      <c r="AJ139" s="65">
        <f t="shared" si="66"/>
        <v>0</v>
      </c>
      <c r="AK139" s="65">
        <f t="shared" si="66"/>
        <v>0</v>
      </c>
      <c r="AL139" s="65">
        <f t="shared" si="66"/>
        <v>0</v>
      </c>
      <c r="AM139" s="65">
        <f t="shared" si="66"/>
        <v>0</v>
      </c>
      <c r="AN139" s="65">
        <f t="shared" si="66"/>
        <v>0</v>
      </c>
      <c r="AO139" s="65">
        <f t="shared" si="66"/>
        <v>0</v>
      </c>
      <c r="AP139" s="65">
        <f t="shared" si="66"/>
        <v>0</v>
      </c>
      <c r="AQ139" s="65">
        <f t="shared" si="66"/>
        <v>0</v>
      </c>
      <c r="AR139" s="65">
        <f t="shared" si="66"/>
        <v>0</v>
      </c>
      <c r="AS139" s="65">
        <f t="shared" si="66"/>
        <v>0</v>
      </c>
      <c r="AT139" s="65">
        <f t="shared" si="66"/>
        <v>0</v>
      </c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</row>
    <row r="140" spans="1:56" ht="33" customHeight="1">
      <c r="A140" s="58"/>
      <c r="B140" s="59"/>
      <c r="C140" s="59"/>
      <c r="D140" s="60"/>
      <c r="E140" s="61"/>
      <c r="F140" s="61"/>
      <c r="G140" s="61"/>
      <c r="H140" s="61"/>
      <c r="I140" s="61"/>
      <c r="J140" s="61"/>
      <c r="K140" s="61"/>
      <c r="L140" s="61"/>
      <c r="M140" s="62"/>
      <c r="N140" s="61"/>
      <c r="O140" s="61"/>
      <c r="P140" s="61"/>
      <c r="Q140" s="61"/>
      <c r="R140" s="61"/>
      <c r="S140" s="61"/>
      <c r="T140" s="61"/>
      <c r="U140" s="61"/>
      <c r="V140" s="63"/>
      <c r="W140" s="64"/>
      <c r="X140" s="24"/>
      <c r="Y140" s="158">
        <f t="shared" ref="Y140:Y143" si="67">IF(COUNT(E140:V140)=18,"F",COUNT(E140:V140))</f>
        <v>0</v>
      </c>
      <c r="Z140" s="65">
        <f>COUNTA(A139:A143)</f>
        <v>0</v>
      </c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  <c r="AL140" s="65"/>
      <c r="AM140" s="65"/>
      <c r="AN140" s="65"/>
      <c r="AO140" s="65"/>
      <c r="AP140" s="65"/>
      <c r="AQ140" s="65"/>
      <c r="AR140" s="65"/>
      <c r="AS140" s="65"/>
      <c r="AT140" s="65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</row>
    <row r="141" spans="1:56" ht="33" customHeight="1">
      <c r="A141" s="58"/>
      <c r="B141" s="59"/>
      <c r="C141" s="59"/>
      <c r="D141" s="60"/>
      <c r="E141" s="61"/>
      <c r="F141" s="61"/>
      <c r="G141" s="61"/>
      <c r="H141" s="61"/>
      <c r="I141" s="61"/>
      <c r="J141" s="61"/>
      <c r="K141" s="61"/>
      <c r="L141" s="61"/>
      <c r="M141" s="62"/>
      <c r="N141" s="61"/>
      <c r="O141" s="61"/>
      <c r="P141" s="61"/>
      <c r="Q141" s="61"/>
      <c r="R141" s="61"/>
      <c r="S141" s="61"/>
      <c r="T141" s="61"/>
      <c r="U141" s="61"/>
      <c r="V141" s="63"/>
      <c r="W141" s="64"/>
      <c r="X141" s="24"/>
      <c r="Y141" s="158">
        <f t="shared" si="67"/>
        <v>0</v>
      </c>
      <c r="Z141" s="65" t="e">
        <f>Z139/$Z$140</f>
        <v>#DIV/0!</v>
      </c>
      <c r="AA141" s="65" t="e">
        <f t="shared" ref="AA141:AT141" si="68">AA139/$Z$140</f>
        <v>#DIV/0!</v>
      </c>
      <c r="AB141" s="65" t="e">
        <f t="shared" si="68"/>
        <v>#DIV/0!</v>
      </c>
      <c r="AC141" s="65" t="e">
        <f t="shared" si="68"/>
        <v>#DIV/0!</v>
      </c>
      <c r="AD141" s="65" t="e">
        <f t="shared" si="68"/>
        <v>#DIV/0!</v>
      </c>
      <c r="AE141" s="65" t="e">
        <f t="shared" si="68"/>
        <v>#DIV/0!</v>
      </c>
      <c r="AF141" s="65" t="e">
        <f t="shared" si="68"/>
        <v>#DIV/0!</v>
      </c>
      <c r="AG141" s="65" t="e">
        <f t="shared" si="68"/>
        <v>#DIV/0!</v>
      </c>
      <c r="AH141" s="65" t="e">
        <f t="shared" si="68"/>
        <v>#DIV/0!</v>
      </c>
      <c r="AI141" s="65" t="e">
        <f t="shared" si="68"/>
        <v>#DIV/0!</v>
      </c>
      <c r="AJ141" s="65" t="e">
        <f t="shared" si="68"/>
        <v>#DIV/0!</v>
      </c>
      <c r="AK141" s="65" t="e">
        <f t="shared" si="68"/>
        <v>#DIV/0!</v>
      </c>
      <c r="AL141" s="65" t="e">
        <f t="shared" si="68"/>
        <v>#DIV/0!</v>
      </c>
      <c r="AM141" s="65" t="e">
        <f t="shared" si="68"/>
        <v>#DIV/0!</v>
      </c>
      <c r="AN141" s="65" t="e">
        <f t="shared" si="68"/>
        <v>#DIV/0!</v>
      </c>
      <c r="AO141" s="65" t="e">
        <f t="shared" si="68"/>
        <v>#DIV/0!</v>
      </c>
      <c r="AP141" s="65" t="e">
        <f t="shared" si="68"/>
        <v>#DIV/0!</v>
      </c>
      <c r="AQ141" s="65" t="e">
        <f t="shared" si="68"/>
        <v>#DIV/0!</v>
      </c>
      <c r="AR141" s="65" t="e">
        <f t="shared" si="68"/>
        <v>#DIV/0!</v>
      </c>
      <c r="AS141" s="65" t="e">
        <f t="shared" si="68"/>
        <v>#DIV/0!</v>
      </c>
      <c r="AT141" s="65" t="e">
        <f t="shared" si="68"/>
        <v>#DIV/0!</v>
      </c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</row>
    <row r="142" spans="1:56" ht="33" customHeight="1">
      <c r="A142" s="58"/>
      <c r="B142" s="59"/>
      <c r="C142" s="59"/>
      <c r="D142" s="60"/>
      <c r="E142" s="61"/>
      <c r="F142" s="61"/>
      <c r="G142" s="61"/>
      <c r="H142" s="61"/>
      <c r="I142" s="61"/>
      <c r="J142" s="61"/>
      <c r="K142" s="61"/>
      <c r="L142" s="61"/>
      <c r="M142" s="62"/>
      <c r="N142" s="61"/>
      <c r="O142" s="61"/>
      <c r="P142" s="61"/>
      <c r="Q142" s="61"/>
      <c r="R142" s="61"/>
      <c r="S142" s="61"/>
      <c r="T142" s="61"/>
      <c r="U142" s="61"/>
      <c r="V142" s="63"/>
      <c r="W142" s="64"/>
      <c r="X142" s="24"/>
      <c r="Y142" s="158">
        <f t="shared" si="67"/>
        <v>0</v>
      </c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</row>
    <row r="143" spans="1:56" ht="33" customHeight="1" thickBot="1">
      <c r="A143" s="66"/>
      <c r="B143" s="67"/>
      <c r="C143" s="68"/>
      <c r="D143" s="46"/>
      <c r="E143" s="69"/>
      <c r="F143" s="69"/>
      <c r="G143" s="69"/>
      <c r="H143" s="69"/>
      <c r="I143" s="69"/>
      <c r="J143" s="69"/>
      <c r="K143" s="69"/>
      <c r="L143" s="69"/>
      <c r="M143" s="70"/>
      <c r="N143" s="69"/>
      <c r="O143" s="69"/>
      <c r="P143" s="69"/>
      <c r="Q143" s="69"/>
      <c r="R143" s="69"/>
      <c r="S143" s="69"/>
      <c r="T143" s="69"/>
      <c r="U143" s="69"/>
      <c r="V143" s="71"/>
      <c r="W143" s="64"/>
      <c r="X143" s="24"/>
      <c r="Y143" s="158">
        <f t="shared" si="67"/>
        <v>0</v>
      </c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</row>
    <row r="144" spans="1:56" ht="33" customHeight="1" thickTop="1" thickBot="1">
      <c r="A144" s="72"/>
      <c r="B144" s="73"/>
      <c r="C144" s="73"/>
      <c r="D144" s="74"/>
      <c r="E144" s="59"/>
      <c r="F144" s="61"/>
      <c r="G144" s="61"/>
      <c r="H144" s="61"/>
      <c r="I144" s="61"/>
      <c r="J144" s="61"/>
      <c r="K144" s="61"/>
      <c r="L144" s="61"/>
      <c r="M144" s="62"/>
      <c r="N144" s="59"/>
      <c r="O144" s="61"/>
      <c r="P144" s="61"/>
      <c r="Q144" s="61"/>
      <c r="R144" s="61"/>
      <c r="S144" s="61"/>
      <c r="T144" s="61"/>
      <c r="U144" s="61"/>
      <c r="V144" s="63"/>
      <c r="W144" s="57"/>
      <c r="X144" s="24"/>
      <c r="Y144" s="158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</row>
    <row r="145" spans="1:56" ht="33" customHeight="1">
      <c r="A145" s="58"/>
      <c r="B145" s="59"/>
      <c r="C145" s="59"/>
      <c r="D145" s="60"/>
      <c r="E145" s="61"/>
      <c r="F145" s="61"/>
      <c r="G145" s="61"/>
      <c r="H145" s="61"/>
      <c r="I145" s="61"/>
      <c r="J145" s="61"/>
      <c r="K145" s="61"/>
      <c r="L145" s="61"/>
      <c r="M145" s="62"/>
      <c r="N145" s="61"/>
      <c r="O145" s="61"/>
      <c r="P145" s="61"/>
      <c r="Q145" s="61"/>
      <c r="R145" s="61"/>
      <c r="S145" s="61"/>
      <c r="T145" s="61"/>
      <c r="U145" s="61"/>
      <c r="V145" s="63"/>
      <c r="W145" s="64"/>
      <c r="X145" s="24"/>
      <c r="Y145" s="158">
        <f>IF(COUNT(E145:V145)=18,"F",COUNT(E145:V145))</f>
        <v>0</v>
      </c>
      <c r="Z145" s="65">
        <f>SUM(B145:B149)</f>
        <v>0</v>
      </c>
      <c r="AA145" s="65">
        <f t="shared" ref="AA145:AT145" si="69">SUM(C145:C149)</f>
        <v>0</v>
      </c>
      <c r="AB145" s="65">
        <f t="shared" si="69"/>
        <v>0</v>
      </c>
      <c r="AC145" s="65">
        <f t="shared" si="69"/>
        <v>0</v>
      </c>
      <c r="AD145" s="65">
        <f t="shared" si="69"/>
        <v>0</v>
      </c>
      <c r="AE145" s="65">
        <f t="shared" si="69"/>
        <v>0</v>
      </c>
      <c r="AF145" s="65">
        <f t="shared" si="69"/>
        <v>0</v>
      </c>
      <c r="AG145" s="65">
        <f t="shared" si="69"/>
        <v>0</v>
      </c>
      <c r="AH145" s="65">
        <f t="shared" si="69"/>
        <v>0</v>
      </c>
      <c r="AI145" s="65">
        <f t="shared" si="69"/>
        <v>0</v>
      </c>
      <c r="AJ145" s="65">
        <f t="shared" si="69"/>
        <v>0</v>
      </c>
      <c r="AK145" s="65">
        <f t="shared" si="69"/>
        <v>0</v>
      </c>
      <c r="AL145" s="65">
        <f t="shared" si="69"/>
        <v>0</v>
      </c>
      <c r="AM145" s="65">
        <f t="shared" si="69"/>
        <v>0</v>
      </c>
      <c r="AN145" s="65">
        <f t="shared" si="69"/>
        <v>0</v>
      </c>
      <c r="AO145" s="65">
        <f t="shared" si="69"/>
        <v>0</v>
      </c>
      <c r="AP145" s="65">
        <f t="shared" si="69"/>
        <v>0</v>
      </c>
      <c r="AQ145" s="65">
        <f t="shared" si="69"/>
        <v>0</v>
      </c>
      <c r="AR145" s="65">
        <f t="shared" si="69"/>
        <v>0</v>
      </c>
      <c r="AS145" s="65">
        <f t="shared" si="69"/>
        <v>0</v>
      </c>
      <c r="AT145" s="65">
        <f t="shared" si="69"/>
        <v>0</v>
      </c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</row>
    <row r="146" spans="1:56" ht="33" customHeight="1">
      <c r="A146" s="58"/>
      <c r="B146" s="59"/>
      <c r="C146" s="59"/>
      <c r="D146" s="60"/>
      <c r="E146" s="61"/>
      <c r="F146" s="61"/>
      <c r="G146" s="61"/>
      <c r="H146" s="61"/>
      <c r="I146" s="61"/>
      <c r="J146" s="61"/>
      <c r="K146" s="61"/>
      <c r="L146" s="61"/>
      <c r="M146" s="62"/>
      <c r="N146" s="61"/>
      <c r="O146" s="61"/>
      <c r="P146" s="61"/>
      <c r="Q146" s="61"/>
      <c r="R146" s="61"/>
      <c r="S146" s="61"/>
      <c r="T146" s="61"/>
      <c r="U146" s="61"/>
      <c r="V146" s="63"/>
      <c r="W146" s="64"/>
      <c r="X146" s="24"/>
      <c r="Y146" s="158">
        <f t="shared" ref="Y146:Y149" si="70">IF(COUNT(E146:V146)=18,"F",COUNT(E146:V146))</f>
        <v>0</v>
      </c>
      <c r="Z146" s="65">
        <f>COUNTA(A145:A149)</f>
        <v>0</v>
      </c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  <c r="AL146" s="65"/>
      <c r="AM146" s="65"/>
      <c r="AN146" s="65"/>
      <c r="AO146" s="65"/>
      <c r="AP146" s="65"/>
      <c r="AQ146" s="65"/>
      <c r="AR146" s="65"/>
      <c r="AS146" s="65"/>
      <c r="AT146" s="65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</row>
    <row r="147" spans="1:56" ht="33" customHeight="1">
      <c r="A147" s="58"/>
      <c r="B147" s="59"/>
      <c r="C147" s="59"/>
      <c r="D147" s="60"/>
      <c r="E147" s="61"/>
      <c r="F147" s="61"/>
      <c r="G147" s="61"/>
      <c r="H147" s="61"/>
      <c r="I147" s="61"/>
      <c r="J147" s="61"/>
      <c r="K147" s="61"/>
      <c r="L147" s="61"/>
      <c r="M147" s="62"/>
      <c r="N147" s="61"/>
      <c r="O147" s="61"/>
      <c r="P147" s="61"/>
      <c r="Q147" s="61"/>
      <c r="R147" s="61"/>
      <c r="S147" s="61"/>
      <c r="T147" s="61"/>
      <c r="U147" s="61"/>
      <c r="V147" s="63"/>
      <c r="W147" s="64"/>
      <c r="X147" s="24"/>
      <c r="Y147" s="158">
        <f t="shared" si="70"/>
        <v>0</v>
      </c>
      <c r="Z147" s="65" t="e">
        <f>Z145/$Z$146</f>
        <v>#DIV/0!</v>
      </c>
      <c r="AA147" s="65" t="e">
        <f t="shared" ref="AA147:AT147" si="71">AA145/$Z$146</f>
        <v>#DIV/0!</v>
      </c>
      <c r="AB147" s="65" t="e">
        <f t="shared" si="71"/>
        <v>#DIV/0!</v>
      </c>
      <c r="AC147" s="65" t="e">
        <f t="shared" si="71"/>
        <v>#DIV/0!</v>
      </c>
      <c r="AD147" s="65" t="e">
        <f t="shared" si="71"/>
        <v>#DIV/0!</v>
      </c>
      <c r="AE147" s="65" t="e">
        <f t="shared" si="71"/>
        <v>#DIV/0!</v>
      </c>
      <c r="AF147" s="65" t="e">
        <f t="shared" si="71"/>
        <v>#DIV/0!</v>
      </c>
      <c r="AG147" s="65" t="e">
        <f t="shared" si="71"/>
        <v>#DIV/0!</v>
      </c>
      <c r="AH147" s="65" t="e">
        <f t="shared" si="71"/>
        <v>#DIV/0!</v>
      </c>
      <c r="AI147" s="65" t="e">
        <f t="shared" si="71"/>
        <v>#DIV/0!</v>
      </c>
      <c r="AJ147" s="65" t="e">
        <f t="shared" si="71"/>
        <v>#DIV/0!</v>
      </c>
      <c r="AK147" s="65" t="e">
        <f t="shared" si="71"/>
        <v>#DIV/0!</v>
      </c>
      <c r="AL147" s="65" t="e">
        <f t="shared" si="71"/>
        <v>#DIV/0!</v>
      </c>
      <c r="AM147" s="65" t="e">
        <f t="shared" si="71"/>
        <v>#DIV/0!</v>
      </c>
      <c r="AN147" s="65" t="e">
        <f t="shared" si="71"/>
        <v>#DIV/0!</v>
      </c>
      <c r="AO147" s="65" t="e">
        <f t="shared" si="71"/>
        <v>#DIV/0!</v>
      </c>
      <c r="AP147" s="65" t="e">
        <f t="shared" si="71"/>
        <v>#DIV/0!</v>
      </c>
      <c r="AQ147" s="65" t="e">
        <f t="shared" si="71"/>
        <v>#DIV/0!</v>
      </c>
      <c r="AR147" s="65" t="e">
        <f t="shared" si="71"/>
        <v>#DIV/0!</v>
      </c>
      <c r="AS147" s="65" t="e">
        <f t="shared" si="71"/>
        <v>#DIV/0!</v>
      </c>
      <c r="AT147" s="65" t="e">
        <f t="shared" si="71"/>
        <v>#DIV/0!</v>
      </c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</row>
    <row r="148" spans="1:56" ht="33" customHeight="1">
      <c r="A148" s="58"/>
      <c r="B148" s="59"/>
      <c r="C148" s="59"/>
      <c r="D148" s="60"/>
      <c r="E148" s="61"/>
      <c r="F148" s="61"/>
      <c r="G148" s="61"/>
      <c r="H148" s="61"/>
      <c r="I148" s="61"/>
      <c r="J148" s="61"/>
      <c r="K148" s="61"/>
      <c r="L148" s="61"/>
      <c r="M148" s="62"/>
      <c r="N148" s="61"/>
      <c r="O148" s="61"/>
      <c r="P148" s="61"/>
      <c r="Q148" s="61"/>
      <c r="R148" s="61"/>
      <c r="S148" s="61"/>
      <c r="T148" s="61"/>
      <c r="U148" s="61"/>
      <c r="V148" s="63"/>
      <c r="W148" s="64"/>
      <c r="X148" s="24"/>
      <c r="Y148" s="158">
        <f t="shared" si="70"/>
        <v>0</v>
      </c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</row>
    <row r="149" spans="1:56" ht="33" customHeight="1" thickBot="1">
      <c r="A149" s="66"/>
      <c r="B149" s="67"/>
      <c r="C149" s="68"/>
      <c r="D149" s="46"/>
      <c r="E149" s="69"/>
      <c r="F149" s="69"/>
      <c r="G149" s="69"/>
      <c r="H149" s="69"/>
      <c r="I149" s="69"/>
      <c r="J149" s="69"/>
      <c r="K149" s="69"/>
      <c r="L149" s="69"/>
      <c r="M149" s="70"/>
      <c r="N149" s="69"/>
      <c r="O149" s="69"/>
      <c r="P149" s="69"/>
      <c r="Q149" s="69"/>
      <c r="R149" s="69"/>
      <c r="S149" s="69"/>
      <c r="T149" s="69"/>
      <c r="U149" s="69"/>
      <c r="V149" s="71"/>
      <c r="W149" s="64"/>
      <c r="X149" s="24"/>
      <c r="Y149" s="158">
        <f t="shared" si="70"/>
        <v>0</v>
      </c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</row>
    <row r="150" spans="1:56" ht="409.6" customHeight="1" thickTop="1">
      <c r="A150" s="76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</row>
    <row r="151" spans="1:56" ht="30" customHeight="1">
      <c r="A151" s="77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</row>
    <row r="152" spans="1:56" ht="30" customHeight="1">
      <c r="A152" s="77"/>
      <c r="B152" s="78"/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77"/>
      <c r="V152" s="77"/>
      <c r="W152" s="77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</row>
    <row r="153" spans="1:56" ht="30" customHeight="1">
      <c r="A153" s="77"/>
      <c r="B153" s="78"/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77"/>
      <c r="W153" s="77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</row>
    <row r="154" spans="1:56" ht="30" customHeight="1">
      <c r="A154" s="77"/>
      <c r="B154" s="79">
        <f t="shared" ref="B154:V154" si="72">SUM(B7:B11)+SUM(B13:B17)+SUM(B19:B23)+SUM(B25:B29)+SUM(B31:B35)+SUM(B37:B41)+SUM(B43:B47)+SUM(B49:B53)+SUM(B55:B59)+SUM(B61:B65)+SUM(B67:B71)+SUM(B73:B77)+SUM(B79:B83)+SUM(B85:B89)+SUM(B91:B95)+SUM(B97:B101)+SUM(B103:B107)+SUM(B109:B113)+SUM(B115:B119)+SUM(B121:B125)+SUM(B127:B131)+SUM(B133:B137)+SUM(B139:B143)+SUM(B145:B149)</f>
        <v>7149</v>
      </c>
      <c r="C154" s="79">
        <f t="shared" si="72"/>
        <v>3602</v>
      </c>
      <c r="D154" s="79">
        <f t="shared" si="72"/>
        <v>3547</v>
      </c>
      <c r="E154" s="79">
        <f t="shared" si="72"/>
        <v>446</v>
      </c>
      <c r="F154" s="79">
        <f t="shared" si="72"/>
        <v>365</v>
      </c>
      <c r="G154" s="79">
        <f t="shared" si="72"/>
        <v>322</v>
      </c>
      <c r="H154" s="79">
        <f t="shared" si="72"/>
        <v>471</v>
      </c>
      <c r="I154" s="79">
        <f t="shared" si="72"/>
        <v>294</v>
      </c>
      <c r="J154" s="79">
        <f t="shared" si="72"/>
        <v>399</v>
      </c>
      <c r="K154" s="79">
        <f t="shared" si="72"/>
        <v>394</v>
      </c>
      <c r="L154" s="79">
        <f t="shared" si="72"/>
        <v>447</v>
      </c>
      <c r="M154" s="79">
        <f t="shared" si="72"/>
        <v>464</v>
      </c>
      <c r="N154" s="79">
        <f t="shared" si="72"/>
        <v>315</v>
      </c>
      <c r="O154" s="79">
        <f t="shared" si="72"/>
        <v>522</v>
      </c>
      <c r="P154" s="79">
        <f t="shared" si="72"/>
        <v>463</v>
      </c>
      <c r="Q154" s="79">
        <f t="shared" si="72"/>
        <v>379</v>
      </c>
      <c r="R154" s="79">
        <f t="shared" si="72"/>
        <v>388</v>
      </c>
      <c r="S154" s="79">
        <f t="shared" si="72"/>
        <v>385</v>
      </c>
      <c r="T154" s="79">
        <f t="shared" si="72"/>
        <v>286</v>
      </c>
      <c r="U154" s="79">
        <f t="shared" si="72"/>
        <v>407</v>
      </c>
      <c r="V154" s="79">
        <f t="shared" si="72"/>
        <v>402</v>
      </c>
      <c r="W154" s="79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</row>
    <row r="155" spans="1:56" ht="30" customHeight="1">
      <c r="A155" s="77"/>
      <c r="B155" s="79">
        <f>COUNTA($A$7:$A$11)+COUNTA($A$13:$A$17)+COUNTA($A$19:$A$23)+COUNTA($A$25:$A$29)+COUNTA($A$31:$A$35)+COUNTA($A$37:$A$41)+COUNTA($A$43:$A$47)+COUNTA($A$49:$A$53)+COUNTA($A$55:$A$59)+COUNTA($A$61:$A$65)+COUNTA($A$67:$A$71)+COUNTA($A$73:$A$77)+COUNTA($A$79:$A$83)+COUNTA($A$85:$A$89)+COUNTA($A$91:$A$95)+COUNTA($A$97:$A$101)+COUNTA($A$103:$A$107)+COUNTA($A$109:$A$113)+COUNTA($A$115:$A$119)+COUNTA($A$121:$A$125)+COUNTA($A$127:$A$131)+COUNTA($A$133:$A$137)+COUNTA($A$139:$A$143)+COUNTA($A$145:$A$149)</f>
        <v>71</v>
      </c>
      <c r="C155" s="79">
        <f>COUNTA($A$7:$A$11)+COUNTA($A$13:$A$17)+COUNTA($A$19:$A$23)+COUNTA($A$25:$A$29)+COUNTA($A$31:$A$35)+COUNTA($A$37:$A$41)+COUNTA($A$43:$A$47)+COUNTA($A$49:$A$53)+COUNTA($A$55:$A$59)+COUNTA($A$61:$A$65)+COUNTA($A$67:$A$71)+COUNTA($A$73:$A$77)+COUNTA($A$79:$A$83)+COUNTA($A$85:$A$89)+COUNTA($A$91:$A$95)+COUNTA($A$97:$A$101)+COUNTA($A$103:$A$107)+COUNTA($A$109:$A$113)+COUNTA($A$115:$A$119)+COUNTA($A$121:$A$125)+COUNTA($A$127:$A$131)+COUNTA($A$133:$A$137)+COUNTA($A$139:$A$143)+COUNTA($A$145:$A$149)</f>
        <v>71</v>
      </c>
      <c r="D155" s="79">
        <f>COUNTA($A$7:$A$11)+COUNTA($A$13:$A$17)+COUNTA($A$19:$A$23)+COUNTA($A$25:$A$29)+COUNTA($A$31:$A$35)+COUNTA($A$37:$A$41)+COUNTA($A$43:$A$47)+COUNTA($A$49:$A$53)+COUNTA($A$55:$A$59)+COUNTA($A$61:$A$65)+COUNTA($A$67:$A$71)+COUNTA($A$73:$A$77)+COUNTA($A$79:$A$83)+COUNTA($A$85:$A$89)+COUNTA($A$91:$A$95)+COUNTA($A$97:$A$101)+COUNTA($A$103:$A$107)+COUNTA($A$109:$A$113)+COUNTA($A$115:$A$119)+COUNTA($A$121:$A$125)+COUNTA($A$127:$A$131)+COUNTA($A$133:$A$137)+COUNTA($A$139:$A$143)+COUNTA($A$145:$A$149)</f>
        <v>71</v>
      </c>
      <c r="E155" s="79">
        <f>COUNTA($A$7:$A$11)+COUNTA($A$13:$A$17)+COUNTA($A$19:$A$23)+COUNTA($A$25:$A$29)+COUNTA($A$31:$A$35)+COUNTA($A$37:$A$41)+COUNTA($A$43:$A$47)+COUNTA($A$49:$A$53)+COUNTA($A$55:$A$59)+COUNTA($A$61:$A$65)+COUNTA($A$67:$A$71)+COUNTA($A$73:$A$77)+COUNTA($A$79:$A$83)+COUNTA($A$85:$A$89)+COUNTA($A$91:$A$95)+COUNTA($A$97:$A$101)+COUNTA($A$103:$A$107)+COUNTA($A$109:$A$113)+COUNTA($A$115:$A$119)+COUNTA($A$121:$A$125)+COUNTA($A$127:$A$131)+COUNTA($A$133:$A$137)+COUNTA($A$139:$A$143)+COUNTA($A$145:$A$149)</f>
        <v>71</v>
      </c>
      <c r="F155" s="79">
        <f t="shared" ref="F155:V155" si="73">COUNTA($A$7:$A$11)+COUNTA($A$13:$A$17)+COUNTA($A$19:$A$23)+COUNTA($A$25:$A$29)+COUNTA($A$31:$A$35)+COUNTA($A$37:$A$41)+COUNTA($A$43:$A$47)+COUNTA($A$49:$A$53)+COUNTA($A$55:$A$59)+COUNTA($A$61:$A$65)+COUNTA($A$67:$A$71)+COUNTA($A$73:$A$77)+COUNTA($A$79:$A$83)+COUNTA($A$85:$A$89)+COUNTA($A$91:$A$95)+COUNTA($A$97:$A$101)+COUNTA($A$103:$A$107)+COUNTA($A$109:$A$113)+COUNTA($A$115:$A$119)+COUNTA($A$121:$A$125)+COUNTA($A$127:$A$131)+COUNTA($A$133:$A$137)+COUNTA($A$139:$A$143)+COUNTA($A$145:$A$149)</f>
        <v>71</v>
      </c>
      <c r="G155" s="79">
        <f t="shared" si="73"/>
        <v>71</v>
      </c>
      <c r="H155" s="79">
        <f t="shared" si="73"/>
        <v>71</v>
      </c>
      <c r="I155" s="79">
        <f t="shared" si="73"/>
        <v>71</v>
      </c>
      <c r="J155" s="79">
        <f t="shared" si="73"/>
        <v>71</v>
      </c>
      <c r="K155" s="79">
        <f t="shared" si="73"/>
        <v>71</v>
      </c>
      <c r="L155" s="79">
        <f t="shared" si="73"/>
        <v>71</v>
      </c>
      <c r="M155" s="79">
        <f t="shared" si="73"/>
        <v>71</v>
      </c>
      <c r="N155" s="79">
        <f t="shared" si="73"/>
        <v>71</v>
      </c>
      <c r="O155" s="79">
        <f t="shared" si="73"/>
        <v>71</v>
      </c>
      <c r="P155" s="79">
        <f t="shared" si="73"/>
        <v>71</v>
      </c>
      <c r="Q155" s="79">
        <f t="shared" si="73"/>
        <v>71</v>
      </c>
      <c r="R155" s="79">
        <f t="shared" si="73"/>
        <v>71</v>
      </c>
      <c r="S155" s="79">
        <f t="shared" si="73"/>
        <v>71</v>
      </c>
      <c r="T155" s="79">
        <f t="shared" si="73"/>
        <v>71</v>
      </c>
      <c r="U155" s="79">
        <f t="shared" si="73"/>
        <v>71</v>
      </c>
      <c r="V155" s="79">
        <f t="shared" si="73"/>
        <v>71</v>
      </c>
      <c r="W155" s="79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</row>
    <row r="156" spans="1:56" ht="30" customHeight="1">
      <c r="A156" s="77"/>
      <c r="B156" s="57">
        <f>B154/B155</f>
        <v>100.69014084507042</v>
      </c>
      <c r="C156" s="57">
        <f t="shared" ref="C156:V156" si="74">C154/C155</f>
        <v>50.732394366197184</v>
      </c>
      <c r="D156" s="57">
        <f t="shared" si="74"/>
        <v>49.95774647887324</v>
      </c>
      <c r="E156" s="57">
        <f t="shared" si="74"/>
        <v>6.28169014084507</v>
      </c>
      <c r="F156" s="57">
        <f t="shared" si="74"/>
        <v>5.140845070422535</v>
      </c>
      <c r="G156" s="57">
        <f t="shared" si="74"/>
        <v>4.535211267605634</v>
      </c>
      <c r="H156" s="57">
        <f t="shared" si="74"/>
        <v>6.6338028169014081</v>
      </c>
      <c r="I156" s="57">
        <f t="shared" si="74"/>
        <v>4.140845070422535</v>
      </c>
      <c r="J156" s="57">
        <f t="shared" si="74"/>
        <v>5.619718309859155</v>
      </c>
      <c r="K156" s="57">
        <f t="shared" si="74"/>
        <v>5.549295774647887</v>
      </c>
      <c r="L156" s="57">
        <f t="shared" si="74"/>
        <v>6.295774647887324</v>
      </c>
      <c r="M156" s="57">
        <f t="shared" si="74"/>
        <v>6.535211267605634</v>
      </c>
      <c r="N156" s="57">
        <f t="shared" si="74"/>
        <v>4.436619718309859</v>
      </c>
      <c r="O156" s="57">
        <f t="shared" si="74"/>
        <v>7.352112676056338</v>
      </c>
      <c r="P156" s="57">
        <f t="shared" si="74"/>
        <v>6.52112676056338</v>
      </c>
      <c r="Q156" s="57">
        <f t="shared" si="74"/>
        <v>5.3380281690140849</v>
      </c>
      <c r="R156" s="57">
        <f t="shared" si="74"/>
        <v>5.464788732394366</v>
      </c>
      <c r="S156" s="57">
        <f t="shared" si="74"/>
        <v>5.422535211267606</v>
      </c>
      <c r="T156" s="57">
        <f t="shared" si="74"/>
        <v>4.028169014084507</v>
      </c>
      <c r="U156" s="57">
        <f t="shared" si="74"/>
        <v>5.732394366197183</v>
      </c>
      <c r="V156" s="57">
        <f t="shared" si="74"/>
        <v>5.6619718309859151</v>
      </c>
      <c r="W156" s="57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</row>
    <row r="157" spans="1:56" ht="30" customHeight="1">
      <c r="A157" s="77"/>
      <c r="B157" s="78"/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77"/>
      <c r="V157" s="77"/>
      <c r="W157" s="77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</row>
    <row r="158" spans="1:56" ht="30" customHeight="1">
      <c r="A158" s="77"/>
      <c r="B158" s="78"/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V158" s="77"/>
      <c r="W158" s="77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</row>
    <row r="159" spans="1:56" ht="30" customHeight="1">
      <c r="A159" s="77"/>
      <c r="B159" s="78"/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  <c r="V159" s="77"/>
      <c r="W159" s="77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</row>
    <row r="160" spans="1:56" ht="30" customHeight="1">
      <c r="A160" s="77"/>
      <c r="B160" s="78"/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7"/>
      <c r="V160" s="77"/>
      <c r="W160" s="77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</row>
    <row r="161" spans="1:56" ht="30" customHeight="1">
      <c r="A161" s="77"/>
      <c r="B161" s="78"/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  <c r="V161" s="77"/>
      <c r="W161" s="77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</row>
    <row r="162" spans="1:56" ht="30" customHeight="1">
      <c r="A162" s="77"/>
      <c r="B162" s="78"/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  <c r="V162" s="77"/>
      <c r="W162" s="77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</row>
    <row r="163" spans="1:56" ht="30" customHeight="1">
      <c r="A163" s="77"/>
      <c r="B163" s="78"/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77"/>
      <c r="V163" s="77"/>
      <c r="W163" s="77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</row>
    <row r="164" spans="1:56" ht="30" customHeight="1">
      <c r="A164" s="77"/>
      <c r="B164" s="78"/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  <c r="V164" s="77"/>
      <c r="W164" s="77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</row>
    <row r="165" spans="1:56" ht="30" customHeight="1">
      <c r="A165" s="77"/>
      <c r="B165" s="78"/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7"/>
      <c r="V165" s="77"/>
      <c r="W165" s="77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</row>
    <row r="166" spans="1:56" ht="30" customHeight="1">
      <c r="A166" s="77"/>
      <c r="B166" s="78"/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  <c r="V166" s="77"/>
      <c r="W166" s="77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</row>
    <row r="167" spans="1:56" ht="30" customHeight="1">
      <c r="A167" s="77"/>
      <c r="B167" s="78"/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77"/>
      <c r="V167" s="77"/>
      <c r="W167" s="77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</row>
    <row r="168" spans="1:56" ht="30" customHeight="1">
      <c r="A168" s="77"/>
      <c r="B168" s="78"/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77"/>
      <c r="U168" s="77"/>
      <c r="V168" s="77"/>
      <c r="W168" s="77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</row>
    <row r="169" spans="1:56" ht="30" customHeight="1">
      <c r="A169" s="77"/>
      <c r="B169" s="78"/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  <c r="W169" s="77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</row>
    <row r="170" spans="1:56" ht="30" customHeight="1">
      <c r="A170" s="77"/>
      <c r="B170" s="78"/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77"/>
      <c r="U170" s="77"/>
      <c r="V170" s="77"/>
      <c r="W170" s="77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</row>
    <row r="171" spans="1:56" ht="30" customHeight="1">
      <c r="A171" s="77"/>
      <c r="B171" s="78"/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77"/>
      <c r="U171" s="77"/>
      <c r="V171" s="77"/>
      <c r="W171" s="77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</row>
    <row r="172" spans="1:56" ht="30" customHeight="1">
      <c r="A172" s="77"/>
      <c r="B172" s="78"/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77"/>
      <c r="U172" s="77"/>
      <c r="V172" s="77"/>
      <c r="W172" s="77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</row>
    <row r="173" spans="1:56" ht="30" customHeight="1">
      <c r="A173" s="77"/>
      <c r="B173" s="78"/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77"/>
      <c r="U173" s="77"/>
      <c r="V173" s="77"/>
      <c r="W173" s="77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</row>
    <row r="174" spans="1:56" ht="30" customHeight="1">
      <c r="A174" s="77"/>
      <c r="B174" s="78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</row>
    <row r="175" spans="1:56" ht="30" customHeight="1">
      <c r="A175" s="77"/>
      <c r="B175" s="78"/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77"/>
      <c r="U175" s="77"/>
      <c r="V175" s="77"/>
      <c r="W175" s="77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</row>
    <row r="176" spans="1:56" ht="30" customHeight="1">
      <c r="A176" s="77"/>
      <c r="B176" s="78"/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77"/>
      <c r="U176" s="77"/>
      <c r="V176" s="77"/>
      <c r="W176" s="77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</row>
    <row r="177" spans="1:56" ht="30" customHeight="1">
      <c r="A177" s="77"/>
      <c r="B177" s="78"/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77"/>
      <c r="U177" s="77"/>
      <c r="V177" s="77"/>
      <c r="W177" s="77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</row>
    <row r="178" spans="1:56" ht="30" customHeight="1">
      <c r="A178" s="77"/>
      <c r="B178" s="78"/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77"/>
      <c r="U178" s="77"/>
      <c r="V178" s="77"/>
      <c r="W178" s="77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</row>
    <row r="179" spans="1:56" ht="30" customHeight="1">
      <c r="A179" s="77"/>
      <c r="B179" s="78"/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77"/>
      <c r="U179" s="77"/>
      <c r="V179" s="77"/>
      <c r="W179" s="77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</row>
    <row r="180" spans="1:56" ht="30" customHeight="1">
      <c r="A180" s="77"/>
      <c r="B180" s="78"/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77"/>
      <c r="U180" s="77"/>
      <c r="V180" s="77"/>
      <c r="W180" s="77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</row>
    <row r="181" spans="1:56" ht="30" customHeight="1">
      <c r="A181" s="77"/>
      <c r="B181" s="78"/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77"/>
      <c r="U181" s="77"/>
      <c r="V181" s="77"/>
      <c r="W181" s="77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</row>
    <row r="182" spans="1:56" ht="30" customHeight="1">
      <c r="A182" s="77"/>
      <c r="B182" s="78"/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77"/>
      <c r="U182" s="77"/>
      <c r="V182" s="77"/>
      <c r="W182" s="77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</row>
    <row r="183" spans="1:56" ht="30" customHeight="1">
      <c r="A183" s="77"/>
      <c r="B183" s="78"/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77"/>
      <c r="U183" s="77"/>
      <c r="V183" s="77"/>
      <c r="W183" s="77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</row>
    <row r="184" spans="1:56" ht="30" customHeight="1">
      <c r="A184" s="77"/>
      <c r="B184" s="78"/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77"/>
      <c r="U184" s="77"/>
      <c r="V184" s="77"/>
      <c r="W184" s="77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</row>
    <row r="185" spans="1:56" ht="30" customHeight="1">
      <c r="A185" s="77"/>
      <c r="B185" s="78"/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77"/>
      <c r="U185" s="77"/>
      <c r="V185" s="77"/>
      <c r="W185" s="77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</row>
    <row r="186" spans="1:56" ht="30" customHeight="1">
      <c r="A186" s="77"/>
      <c r="B186" s="78"/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77"/>
      <c r="U186" s="77"/>
      <c r="V186" s="77"/>
      <c r="W186" s="77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</row>
    <row r="187" spans="1:56" ht="30" customHeight="1">
      <c r="A187" s="77"/>
      <c r="B187" s="78"/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77"/>
      <c r="U187" s="77"/>
      <c r="V187" s="77"/>
      <c r="W187" s="77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</row>
    <row r="188" spans="1:56" ht="30" customHeight="1">
      <c r="A188" s="77"/>
      <c r="B188" s="78"/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77"/>
      <c r="U188" s="77"/>
      <c r="V188" s="77"/>
      <c r="W188" s="77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</row>
    <row r="189" spans="1:56" ht="30" customHeight="1">
      <c r="A189" s="77"/>
      <c r="B189" s="78"/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77"/>
      <c r="U189" s="77"/>
      <c r="V189" s="77"/>
      <c r="W189" s="77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</row>
    <row r="190" spans="1:56" ht="30" customHeight="1">
      <c r="A190" s="80"/>
      <c r="B190" s="81"/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80"/>
      <c r="U190" s="80"/>
      <c r="V190" s="80"/>
      <c r="W190" s="80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</row>
    <row r="191" spans="1:56" ht="30" customHeight="1">
      <c r="A191" s="80"/>
      <c r="B191" s="81"/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80"/>
      <c r="U191" s="80"/>
      <c r="V191" s="80"/>
      <c r="W191" s="80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</row>
    <row r="192" spans="1:56" ht="30" customHeight="1">
      <c r="A192" s="80"/>
      <c r="B192" s="81"/>
      <c r="C192" s="80"/>
      <c r="D192" s="80"/>
      <c r="E192" s="80"/>
      <c r="F192" s="80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80"/>
      <c r="U192" s="80"/>
      <c r="V192" s="80"/>
      <c r="W192" s="80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</row>
    <row r="193" spans="1:56" ht="30" customHeight="1">
      <c r="A193" s="80"/>
      <c r="B193" s="81"/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80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</row>
    <row r="194" spans="1:56" ht="30" customHeight="1">
      <c r="A194" s="80"/>
      <c r="B194" s="81"/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80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</row>
    <row r="195" spans="1:56" ht="30" customHeight="1">
      <c r="A195" s="80"/>
      <c r="B195" s="81"/>
      <c r="C195" s="80"/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</row>
    <row r="196" spans="1:56" ht="30" customHeight="1">
      <c r="A196" s="80"/>
      <c r="B196" s="81"/>
      <c r="C196" s="80"/>
      <c r="D196" s="80"/>
      <c r="E196" s="80"/>
      <c r="F196" s="80"/>
      <c r="G196" s="80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80"/>
      <c r="U196" s="80"/>
      <c r="V196" s="80"/>
      <c r="W196" s="80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</row>
    <row r="197" spans="1:56" ht="30" customHeight="1">
      <c r="A197" s="80"/>
      <c r="B197" s="81"/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80"/>
      <c r="U197" s="80"/>
      <c r="V197" s="80"/>
      <c r="W197" s="80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</row>
    <row r="198" spans="1:56" ht="30" customHeight="1">
      <c r="A198" s="80"/>
      <c r="B198" s="81"/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80"/>
      <c r="U198" s="80"/>
      <c r="V198" s="80"/>
      <c r="W198" s="80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</row>
    <row r="199" spans="1:56" ht="30" customHeight="1">
      <c r="A199" s="80"/>
      <c r="B199" s="81"/>
      <c r="C199" s="80"/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80"/>
      <c r="U199" s="80"/>
      <c r="V199" s="80"/>
      <c r="W199" s="80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</row>
    <row r="200" spans="1:56" ht="30" customHeight="1">
      <c r="A200" s="80"/>
      <c r="B200" s="81"/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80"/>
      <c r="U200" s="80"/>
      <c r="V200" s="80"/>
      <c r="W200" s="80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</row>
    <row r="201" spans="1:56" ht="30" customHeight="1">
      <c r="A201" s="80"/>
      <c r="B201" s="81"/>
      <c r="C201" s="80"/>
      <c r="D201" s="80"/>
      <c r="E201" s="80"/>
      <c r="F201" s="80"/>
      <c r="G201" s="80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80"/>
      <c r="U201" s="80"/>
      <c r="V201" s="80"/>
      <c r="W201" s="80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</row>
    <row r="202" spans="1:56" ht="30" customHeight="1">
      <c r="A202" s="80"/>
      <c r="B202" s="81"/>
      <c r="C202" s="80"/>
      <c r="D202" s="80"/>
      <c r="E202" s="80"/>
      <c r="F202" s="80"/>
      <c r="G202" s="80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80"/>
      <c r="U202" s="80"/>
      <c r="V202" s="80"/>
      <c r="W202" s="80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</row>
    <row r="203" spans="1:56" ht="30" customHeight="1">
      <c r="A203" s="80"/>
      <c r="B203" s="81"/>
      <c r="C203" s="80"/>
      <c r="D203" s="80"/>
      <c r="E203" s="80"/>
      <c r="F203" s="80"/>
      <c r="G203" s="80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80"/>
      <c r="U203" s="80"/>
      <c r="V203" s="80"/>
      <c r="W203" s="80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</row>
    <row r="204" spans="1:56" ht="30" customHeight="1">
      <c r="A204" s="80"/>
      <c r="B204" s="81"/>
      <c r="C204" s="80"/>
      <c r="D204" s="80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</row>
    <row r="205" spans="1:56" ht="30" customHeight="1">
      <c r="A205" s="80"/>
      <c r="B205" s="81"/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80"/>
      <c r="U205" s="80"/>
      <c r="V205" s="80"/>
      <c r="W205" s="80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</row>
    <row r="206" spans="1:56" ht="30" customHeight="1">
      <c r="A206" s="80"/>
      <c r="B206" s="81"/>
      <c r="C206" s="80"/>
      <c r="D206" s="80"/>
      <c r="E206" s="80"/>
      <c r="F206" s="80"/>
      <c r="G206" s="80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80"/>
      <c r="U206" s="80"/>
      <c r="V206" s="80"/>
      <c r="W206" s="80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</row>
    <row r="207" spans="1:56" ht="30" customHeight="1">
      <c r="A207" s="80"/>
      <c r="B207" s="81"/>
      <c r="C207" s="80"/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80"/>
      <c r="U207" s="80"/>
      <c r="V207" s="80"/>
      <c r="W207" s="80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</row>
    <row r="208" spans="1:56" ht="30" customHeight="1">
      <c r="A208" s="80"/>
      <c r="B208" s="81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80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</row>
    <row r="209" spans="1:56" ht="30" customHeight="1">
      <c r="A209" s="80"/>
      <c r="B209" s="81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80"/>
      <c r="U209" s="80"/>
      <c r="V209" s="80"/>
      <c r="W209" s="80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</row>
    <row r="210" spans="1:56" ht="30" customHeight="1">
      <c r="A210" s="80"/>
      <c r="B210" s="81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80"/>
      <c r="U210" s="80"/>
      <c r="V210" s="80"/>
      <c r="W210" s="80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</row>
    <row r="211" spans="1:56" ht="30" customHeight="1">
      <c r="A211" s="1"/>
      <c r="B211" s="9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1:56" ht="30" customHeight="1">
      <c r="A212" s="1"/>
      <c r="B212" s="9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spans="1:56" ht="30" customHeight="1">
      <c r="A213" s="1"/>
      <c r="B213" s="9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spans="1:56" ht="30" customHeight="1">
      <c r="A214" s="1"/>
      <c r="B214" s="9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 spans="1:56" ht="30" customHeight="1">
      <c r="A215" s="1"/>
      <c r="B215" s="9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 spans="1:56" ht="30" customHeight="1">
      <c r="A216" s="1"/>
      <c r="B216" s="9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 spans="1:56" ht="30" customHeight="1">
      <c r="A217" s="1"/>
      <c r="B217" s="9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</row>
    <row r="218" spans="1:56" ht="30" customHeight="1">
      <c r="A218" s="1"/>
      <c r="B218" s="9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</row>
    <row r="219" spans="1:56" ht="30" customHeight="1">
      <c r="A219" s="1"/>
      <c r="B219" s="9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</row>
    <row r="220" spans="1:56" ht="30" customHeight="1">
      <c r="A220" s="1"/>
      <c r="B220" s="9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</row>
    <row r="221" spans="1:56" ht="30" customHeight="1">
      <c r="A221" s="1"/>
      <c r="B221" s="9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</row>
    <row r="222" spans="1:56" ht="30" customHeight="1">
      <c r="A222" s="1"/>
      <c r="B222" s="9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</row>
    <row r="223" spans="1:56" ht="30" customHeight="1">
      <c r="A223" s="1"/>
      <c r="B223" s="9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</row>
    <row r="224" spans="1:56" ht="30" customHeight="1">
      <c r="A224" s="1"/>
      <c r="B224" s="9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</row>
    <row r="225" spans="1:23" ht="30" customHeight="1">
      <c r="A225" s="1"/>
      <c r="B225" s="9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</row>
    <row r="226" spans="1:23" ht="30" customHeight="1">
      <c r="A226" s="1"/>
      <c r="B226" s="9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</row>
    <row r="227" spans="1:23" ht="30" customHeight="1">
      <c r="A227" s="1"/>
      <c r="B227" s="9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</row>
    <row r="228" spans="1:23" ht="30" customHeight="1">
      <c r="A228" s="1"/>
      <c r="B228" s="9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</row>
    <row r="229" spans="1:23" ht="30" customHeight="1">
      <c r="A229" s="1"/>
      <c r="B229" s="9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</row>
    <row r="230" spans="1:23" ht="30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</row>
    <row r="231" spans="1:23" ht="30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</row>
    <row r="232" spans="1:23" ht="30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</row>
    <row r="233" spans="1:23" ht="30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</row>
    <row r="234" spans="1:23" ht="30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</row>
    <row r="235" spans="1:23" ht="30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</row>
    <row r="236" spans="1:23" ht="30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</row>
    <row r="237" spans="1:23" ht="30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</row>
    <row r="238" spans="1:23" ht="30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</row>
    <row r="239" spans="1:23" ht="30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</row>
    <row r="240" spans="1:23" ht="30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</row>
    <row r="241" spans="1:23" ht="30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</row>
    <row r="242" spans="1:23" ht="30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</row>
    <row r="243" spans="1:23" ht="30" customHeight="1"/>
    <row r="244" spans="1:23" ht="30" customHeight="1"/>
    <row r="245" spans="1:23" ht="30" customHeight="1"/>
    <row r="246" spans="1:23" ht="30" customHeight="1"/>
    <row r="247" spans="1:23" ht="30" customHeight="1"/>
    <row r="248" spans="1:23" ht="30" customHeight="1"/>
    <row r="249" spans="1:23" ht="30" customHeight="1"/>
    <row r="250" spans="1:23" ht="30" customHeight="1"/>
    <row r="251" spans="1:23" ht="30" customHeight="1"/>
    <row r="252" spans="1:23" ht="30" customHeight="1"/>
    <row r="253" spans="1:23" ht="30" customHeight="1"/>
    <row r="254" spans="1:23" ht="30" customHeight="1"/>
    <row r="255" spans="1:23" ht="30" customHeight="1"/>
    <row r="256" spans="1:23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  <row r="531" ht="30" customHeight="1"/>
    <row r="532" ht="30" customHeight="1"/>
    <row r="533" ht="30" customHeight="1"/>
    <row r="534" ht="30" customHeight="1"/>
    <row r="535" ht="30" customHeight="1"/>
    <row r="536" ht="30" customHeight="1"/>
    <row r="537" ht="30" customHeight="1"/>
    <row r="538" ht="30" customHeight="1"/>
    <row r="539" ht="30" customHeight="1"/>
    <row r="540" ht="30" customHeight="1"/>
    <row r="541" ht="30" customHeight="1"/>
    <row r="542" ht="30" customHeight="1"/>
    <row r="543" ht="30" customHeight="1"/>
    <row r="544" ht="30" customHeight="1"/>
    <row r="545" ht="30" customHeight="1"/>
    <row r="546" ht="30" customHeight="1"/>
    <row r="547" ht="30" customHeight="1"/>
    <row r="548" ht="30" customHeight="1"/>
    <row r="549" ht="30" customHeight="1"/>
    <row r="550" ht="30" customHeight="1"/>
    <row r="551" ht="30" customHeight="1"/>
    <row r="552" ht="30" customHeight="1"/>
    <row r="553" ht="30" customHeight="1"/>
    <row r="554" ht="30" customHeight="1"/>
    <row r="555" ht="30" customHeight="1"/>
    <row r="556" ht="30" customHeight="1"/>
    <row r="557" ht="30" customHeight="1"/>
    <row r="558" ht="30" customHeight="1"/>
    <row r="559" ht="30" customHeight="1"/>
    <row r="560" ht="30" customHeight="1"/>
    <row r="561" ht="30" customHeight="1"/>
    <row r="562" ht="30" customHeight="1"/>
    <row r="563" ht="30" customHeight="1"/>
    <row r="564" ht="30" customHeight="1"/>
    <row r="565" ht="30" customHeight="1"/>
    <row r="566" ht="30" customHeight="1"/>
    <row r="567" ht="30" customHeight="1"/>
    <row r="568" ht="30" customHeight="1"/>
    <row r="569" ht="30" customHeight="1"/>
    <row r="570" ht="30" customHeight="1"/>
    <row r="571" ht="30" customHeight="1"/>
    <row r="572" ht="30" customHeight="1"/>
    <row r="573" ht="30" customHeight="1"/>
    <row r="574" ht="30" customHeight="1"/>
    <row r="575" ht="30" customHeight="1"/>
    <row r="576" ht="30" customHeight="1"/>
    <row r="577" ht="30" customHeight="1"/>
    <row r="578" ht="30" customHeight="1"/>
    <row r="579" ht="30" customHeight="1"/>
    <row r="580" ht="30" customHeight="1"/>
    <row r="581" ht="30" customHeight="1"/>
    <row r="582" ht="30" customHeight="1"/>
    <row r="583" ht="30" customHeight="1"/>
    <row r="584" ht="30" customHeight="1"/>
    <row r="585" ht="30" customHeight="1"/>
    <row r="586" ht="30" customHeight="1"/>
    <row r="587" ht="30" customHeight="1"/>
    <row r="588" ht="30" customHeight="1"/>
    <row r="589" ht="30" customHeight="1"/>
    <row r="590" ht="30" customHeight="1"/>
    <row r="591" ht="30" customHeight="1"/>
    <row r="592" ht="30" customHeight="1"/>
    <row r="593" ht="30" customHeight="1"/>
    <row r="594" ht="30" customHeight="1"/>
    <row r="595" ht="30" customHeight="1"/>
    <row r="596" ht="30" customHeight="1"/>
    <row r="597" ht="30" customHeight="1"/>
    <row r="598" ht="30" customHeight="1"/>
    <row r="599" ht="30" customHeight="1"/>
    <row r="600" ht="30" customHeight="1"/>
    <row r="601" ht="30" customHeight="1"/>
    <row r="602" ht="30" customHeight="1"/>
    <row r="603" ht="30" customHeight="1"/>
    <row r="604" ht="30" customHeight="1"/>
    <row r="605" ht="30" customHeight="1"/>
    <row r="606" ht="30" customHeight="1"/>
    <row r="607" ht="30" customHeight="1"/>
    <row r="608" ht="30" customHeight="1"/>
    <row r="609" ht="30" customHeight="1"/>
    <row r="610" ht="30" customHeight="1"/>
    <row r="611" ht="30" customHeight="1"/>
    <row r="612" ht="30" customHeight="1"/>
    <row r="613" ht="30" customHeight="1"/>
    <row r="614" ht="30" customHeight="1"/>
    <row r="615" ht="30" customHeight="1"/>
    <row r="616" ht="30" customHeight="1"/>
    <row r="617" ht="30" customHeight="1"/>
    <row r="618" ht="30" customHeight="1"/>
    <row r="619" ht="30" customHeight="1"/>
    <row r="620" ht="30" customHeight="1"/>
    <row r="621" ht="30" customHeight="1"/>
    <row r="622" ht="30" customHeight="1"/>
    <row r="623" ht="30" customHeight="1"/>
    <row r="624" ht="30" customHeight="1"/>
    <row r="625" ht="30" customHeight="1"/>
    <row r="626" ht="30" customHeight="1"/>
    <row r="627" ht="30" customHeight="1"/>
    <row r="628" ht="30" customHeight="1"/>
    <row r="629" ht="30" customHeight="1"/>
    <row r="630" ht="30" customHeight="1"/>
    <row r="631" ht="30" customHeight="1"/>
    <row r="632" ht="30" customHeight="1"/>
    <row r="633" ht="30" customHeight="1"/>
    <row r="634" ht="30" customHeight="1"/>
    <row r="635" ht="30" customHeight="1"/>
    <row r="636" ht="30" customHeight="1"/>
    <row r="637" ht="30" customHeight="1"/>
    <row r="638" ht="30" customHeight="1"/>
    <row r="639" ht="30" customHeight="1"/>
    <row r="640" ht="30" customHeight="1"/>
    <row r="641" ht="30" customHeight="1"/>
    <row r="642" ht="30" customHeight="1"/>
    <row r="643" ht="30" customHeight="1"/>
    <row r="644" ht="30" customHeight="1"/>
    <row r="645" ht="30" customHeight="1"/>
    <row r="646" ht="30" customHeight="1"/>
    <row r="647" ht="30" customHeight="1"/>
    <row r="648" ht="30" customHeight="1"/>
    <row r="649" ht="30" customHeight="1"/>
    <row r="650" ht="30" customHeight="1"/>
    <row r="651" ht="30" customHeight="1"/>
    <row r="652" ht="30" customHeight="1"/>
    <row r="653" ht="30" customHeight="1"/>
    <row r="654" ht="30" customHeight="1"/>
    <row r="655" ht="30" customHeight="1"/>
    <row r="656" ht="30" customHeight="1"/>
    <row r="657" ht="30" customHeight="1"/>
    <row r="658" ht="30" customHeight="1"/>
    <row r="659" ht="30" customHeight="1"/>
    <row r="660" ht="30" customHeight="1"/>
    <row r="661" ht="30" customHeight="1"/>
    <row r="662" ht="30" customHeight="1"/>
    <row r="663" ht="30" customHeight="1"/>
    <row r="664" ht="30" customHeight="1"/>
    <row r="665" ht="30" customHeight="1"/>
    <row r="666" ht="30" customHeight="1"/>
    <row r="667" ht="30" customHeight="1"/>
    <row r="668" ht="30" customHeight="1"/>
    <row r="669" ht="30" customHeight="1"/>
    <row r="670" ht="30" customHeight="1"/>
    <row r="671" ht="30" customHeight="1"/>
    <row r="672" ht="30" customHeight="1"/>
    <row r="673" ht="30" customHeight="1"/>
    <row r="674" ht="30" customHeight="1"/>
    <row r="675" ht="30" customHeight="1"/>
    <row r="676" ht="30" customHeight="1"/>
    <row r="677" ht="30" customHeight="1"/>
    <row r="678" ht="30" customHeight="1"/>
    <row r="679" ht="30" customHeight="1"/>
    <row r="680" ht="30" customHeight="1"/>
    <row r="681" ht="30" customHeight="1"/>
    <row r="682" ht="30" customHeight="1"/>
    <row r="683" ht="30" customHeight="1"/>
    <row r="684" ht="30" customHeight="1"/>
    <row r="685" ht="30" customHeight="1"/>
    <row r="686" ht="30" customHeight="1"/>
    <row r="687" ht="30" customHeight="1"/>
    <row r="688" ht="30" customHeight="1"/>
    <row r="689" ht="30" customHeight="1"/>
    <row r="690" ht="30" customHeight="1"/>
    <row r="691" ht="30" customHeight="1"/>
    <row r="692" ht="30" customHeight="1"/>
    <row r="693" ht="30" customHeight="1"/>
    <row r="694" ht="30" customHeight="1"/>
    <row r="695" ht="30" customHeight="1"/>
    <row r="696" ht="30" customHeight="1"/>
    <row r="697" ht="30" customHeight="1"/>
    <row r="698" ht="30" customHeight="1"/>
    <row r="699" ht="30" customHeight="1"/>
    <row r="700" ht="30" customHeight="1"/>
    <row r="701" ht="30" customHeight="1"/>
    <row r="702" ht="30" customHeight="1"/>
    <row r="703" ht="30" customHeight="1"/>
    <row r="704" ht="30" customHeight="1"/>
    <row r="705" ht="30" customHeight="1"/>
    <row r="706" ht="30" customHeight="1"/>
    <row r="707" ht="30" customHeight="1"/>
    <row r="708" ht="30" customHeight="1"/>
    <row r="709" ht="30" customHeight="1"/>
    <row r="710" ht="30" customHeight="1"/>
    <row r="711" ht="30" customHeight="1"/>
    <row r="712" ht="30" customHeight="1"/>
    <row r="713" ht="30" customHeight="1"/>
    <row r="714" ht="30" customHeight="1"/>
    <row r="715" ht="30" customHeight="1"/>
    <row r="716" ht="30" customHeight="1"/>
    <row r="717" ht="30" customHeight="1"/>
    <row r="718" ht="30" customHeight="1"/>
    <row r="719" ht="30" customHeight="1"/>
    <row r="720" ht="30" customHeight="1"/>
    <row r="721" ht="30" customHeight="1"/>
    <row r="722" ht="30" customHeight="1"/>
    <row r="723" ht="30" customHeight="1"/>
    <row r="724" ht="30" customHeight="1"/>
    <row r="725" ht="30" customHeight="1"/>
    <row r="726" ht="30" customHeight="1"/>
    <row r="727" ht="30" customHeight="1"/>
    <row r="728" ht="30" customHeight="1"/>
    <row r="729" ht="30" customHeight="1"/>
    <row r="730" ht="30" customHeight="1"/>
    <row r="731" ht="30" customHeight="1"/>
    <row r="732" ht="30" customHeight="1"/>
    <row r="733" ht="30" customHeight="1"/>
    <row r="734" ht="30" customHeight="1"/>
    <row r="735" ht="30" customHeight="1"/>
    <row r="736" ht="30" customHeight="1"/>
    <row r="737" ht="30" customHeight="1"/>
    <row r="738" ht="30" customHeight="1"/>
    <row r="739" ht="30" customHeight="1"/>
    <row r="740" ht="30" customHeight="1"/>
    <row r="741" ht="30" customHeight="1"/>
    <row r="742" ht="30" customHeight="1"/>
    <row r="743" ht="30" customHeight="1"/>
    <row r="744" ht="30" customHeight="1"/>
    <row r="745" ht="30" customHeight="1"/>
    <row r="746" ht="30" customHeight="1"/>
    <row r="747" ht="30" customHeight="1"/>
    <row r="748" ht="30" customHeight="1"/>
    <row r="749" ht="30" customHeight="1"/>
    <row r="750" ht="30" customHeight="1"/>
  </sheetData>
  <phoneticPr fontId="1" type="noConversion"/>
  <printOptions horizontalCentered="1" verticalCentered="1"/>
  <pageMargins left="0.25" right="0.25" top="0.25" bottom="0.25" header="0.5" footer="0"/>
  <pageSetup scale="40" orientation="landscape" r:id="rId1"/>
  <headerFooter alignWithMargins="0"/>
  <rowBreaks count="4" manualBreakCount="4">
    <brk id="41" max="16383" man="1"/>
    <brk id="77" max="16383" man="1"/>
    <brk id="113" max="16383" man="1"/>
    <brk id="149" max="16383" man="1"/>
  </rowBreaks>
  <colBreaks count="1" manualBreakCount="1">
    <brk id="2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M162"/>
  <sheetViews>
    <sheetView zoomScale="73" zoomScaleNormal="73" workbookViewId="0">
      <selection activeCell="C21" sqref="C21"/>
    </sheetView>
  </sheetViews>
  <sheetFormatPr defaultRowHeight="12.75"/>
  <cols>
    <col min="1" max="1" width="40.7109375" customWidth="1"/>
    <col min="2" max="2" width="10.7109375" bestFit="1" customWidth="1"/>
    <col min="3" max="3" width="40.7109375" customWidth="1"/>
    <col min="4" max="4" width="10.7109375" customWidth="1"/>
    <col min="5" max="5" width="40.7109375" customWidth="1"/>
    <col min="6" max="6" width="10.7109375" customWidth="1"/>
    <col min="7" max="7" width="40.7109375" customWidth="1"/>
    <col min="8" max="8" width="10.7109375" customWidth="1"/>
    <col min="9" max="9" width="40.7109375" customWidth="1"/>
    <col min="10" max="10" width="10.7109375" customWidth="1"/>
    <col min="11" max="11" width="40.7109375" customWidth="1"/>
    <col min="12" max="12" width="10.7109375" customWidth="1"/>
  </cols>
  <sheetData>
    <row r="1" spans="1:39" ht="29.1" customHeight="1">
      <c r="A1" s="155" t="str">
        <f>'Team Hole by Hole Results'!A6</f>
        <v>Cass</v>
      </c>
      <c r="B1" s="152">
        <f>'Team Hole by Hole Results'!B6</f>
        <v>366</v>
      </c>
      <c r="C1" s="155" t="str">
        <f>'Team Hole by Hole Results'!A60</f>
        <v>Kokomo</v>
      </c>
      <c r="D1" s="152">
        <f>'Team Hole by Hole Results'!B60</f>
        <v>417</v>
      </c>
      <c r="E1" s="155" t="str">
        <f>'Team Hole by Hole Results'!A78</f>
        <v>Culver Military Academy</v>
      </c>
      <c r="F1" s="152">
        <f>'Team Hole by Hole Results'!B78</f>
        <v>329</v>
      </c>
      <c r="G1" s="155" t="str">
        <f>'Team Hole by Hole Results'!A24</f>
        <v>Caston</v>
      </c>
      <c r="H1" s="152">
        <f>'Team Hole by Hole Results'!B24</f>
        <v>480</v>
      </c>
      <c r="I1" s="155" t="str">
        <f>'Team Hole by Hole Results'!A48</f>
        <v>Cass/Peru Extra</v>
      </c>
      <c r="J1" s="152"/>
      <c r="M1" s="151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</row>
    <row r="2" spans="1:39" ht="29.1" customHeight="1">
      <c r="A2" s="156" t="str">
        <f>'Team Hole by Hole Results'!A7</f>
        <v>Mason Hahn</v>
      </c>
      <c r="B2" s="153">
        <f>'Team Hole by Hole Results'!B7</f>
        <v>91</v>
      </c>
      <c r="C2" s="156" t="str">
        <f>'Team Hole by Hole Results'!A61</f>
        <v>Jackson Richards</v>
      </c>
      <c r="D2" s="153">
        <f>'Team Hole by Hole Results'!B61</f>
        <v>98</v>
      </c>
      <c r="E2" s="156" t="str">
        <f>'Team Hole by Hole Results'!A79</f>
        <v>Lake Genenbacher</v>
      </c>
      <c r="F2" s="153">
        <f>'Team Hole by Hole Results'!B79</f>
        <v>81</v>
      </c>
      <c r="G2" s="156" t="str">
        <f>'Team Hole by Hole Results'!A25</f>
        <v>Noah Rushinsky</v>
      </c>
      <c r="H2" s="153">
        <f>'Team Hole by Hole Results'!B25</f>
        <v>88</v>
      </c>
      <c r="I2" s="156" t="str">
        <f>'Team Hole by Hole Results'!A49</f>
        <v>C J Burrous</v>
      </c>
      <c r="J2" s="153">
        <f>'Team Hole by Hole Results'!B49</f>
        <v>114</v>
      </c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</row>
    <row r="3" spans="1:39" ht="29.1" customHeight="1">
      <c r="A3" s="156" t="str">
        <f>'Team Hole by Hole Results'!A8</f>
        <v>Ben Carpenter</v>
      </c>
      <c r="B3" s="153">
        <f>'Team Hole by Hole Results'!B8</f>
        <v>89</v>
      </c>
      <c r="C3" s="156" t="str">
        <f>'Team Hole by Hole Results'!A62</f>
        <v>Joe Bailey</v>
      </c>
      <c r="D3" s="153">
        <f>'Team Hole by Hole Results'!B62</f>
        <v>100</v>
      </c>
      <c r="E3" s="156" t="str">
        <f>'Team Hole by Hole Results'!A80</f>
        <v>Mikey Perea</v>
      </c>
      <c r="F3" s="153">
        <f>'Team Hole by Hole Results'!B80</f>
        <v>82</v>
      </c>
      <c r="G3" s="156" t="str">
        <f>'Team Hole by Hole Results'!A26</f>
        <v>Keegan Doty</v>
      </c>
      <c r="H3" s="153">
        <f>'Team Hole by Hole Results'!B26</f>
        <v>129</v>
      </c>
      <c r="I3" s="156" t="str">
        <f>'Team Hole by Hole Results'!A50</f>
        <v>Cayl Garland</v>
      </c>
      <c r="J3" s="153">
        <f>'Team Hole by Hole Results'!B50</f>
        <v>106</v>
      </c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</row>
    <row r="4" spans="1:39" ht="29.1" customHeight="1">
      <c r="A4" s="156" t="str">
        <f>'Team Hole by Hole Results'!A9</f>
        <v>Conrad Emmons</v>
      </c>
      <c r="B4" s="153">
        <f>'Team Hole by Hole Results'!B9</f>
        <v>89</v>
      </c>
      <c r="C4" s="156" t="str">
        <f>'Team Hole by Hole Results'!A63</f>
        <v>Clayton Brown</v>
      </c>
      <c r="D4" s="153">
        <f>'Team Hole by Hole Results'!B63</f>
        <v>125</v>
      </c>
      <c r="E4" s="156" t="str">
        <f>'Team Hole by Hole Results'!A81</f>
        <v>Josh Bellin</v>
      </c>
      <c r="F4" s="153">
        <f>'Team Hole by Hole Results'!B81</f>
        <v>87</v>
      </c>
      <c r="G4" s="156" t="str">
        <f>'Team Hole by Hole Results'!A27</f>
        <v>Domanic Hersmann</v>
      </c>
      <c r="H4" s="153">
        <f>'Team Hole by Hole Results'!B27</f>
        <v>123</v>
      </c>
      <c r="I4" s="156" t="str">
        <f>'Team Hole by Hole Results'!A51</f>
        <v>Matt Kiefer</v>
      </c>
      <c r="J4" s="153">
        <f>'Team Hole by Hole Results'!B51</f>
        <v>88</v>
      </c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</row>
    <row r="5" spans="1:39" ht="29.1" customHeight="1">
      <c r="A5" s="156" t="str">
        <f>'Team Hole by Hole Results'!A10</f>
        <v>Andy Conwell</v>
      </c>
      <c r="B5" s="153">
        <f>'Team Hole by Hole Results'!B10</f>
        <v>99</v>
      </c>
      <c r="C5" s="156" t="str">
        <f>'Team Hole by Hole Results'!A64</f>
        <v>Anthony Barnard</v>
      </c>
      <c r="D5" s="153">
        <f>'Team Hole by Hole Results'!B64</f>
        <v>94</v>
      </c>
      <c r="E5" s="156" t="str">
        <f>'Team Hole by Hole Results'!A82</f>
        <v>Chase Franttii</v>
      </c>
      <c r="F5" s="153">
        <f>'Team Hole by Hole Results'!B82</f>
        <v>79</v>
      </c>
      <c r="G5" s="156" t="str">
        <f>'Team Hole by Hole Results'!A28</f>
        <v>Dean Sylvain</v>
      </c>
      <c r="H5" s="153">
        <f>'Team Hole by Hole Results'!B28</f>
        <v>140</v>
      </c>
      <c r="I5" s="156" t="str">
        <f>'Team Hole by Hole Results'!A52</f>
        <v>Andrew Overton</v>
      </c>
      <c r="J5" s="153">
        <f>'Team Hole by Hole Results'!B52</f>
        <v>91</v>
      </c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</row>
    <row r="6" spans="1:39" ht="29.1" customHeight="1" thickBot="1">
      <c r="A6" s="157" t="str">
        <f>'Team Hole by Hole Results'!A11</f>
        <v>Brody Brooks</v>
      </c>
      <c r="B6" s="154">
        <f>'Team Hole by Hole Results'!B11</f>
        <v>97</v>
      </c>
      <c r="C6" s="157" t="str">
        <f>'Team Hole by Hole Results'!A65</f>
        <v>Isaiah Cardwell</v>
      </c>
      <c r="D6" s="154">
        <f>'Team Hole by Hole Results'!B65</f>
        <v>136</v>
      </c>
      <c r="E6" s="157" t="str">
        <f>'Team Hole by Hole Results'!A83</f>
        <v>A J Davidson</v>
      </c>
      <c r="F6" s="154">
        <f>'Team Hole by Hole Results'!B83</f>
        <v>87</v>
      </c>
      <c r="G6" s="157"/>
      <c r="H6" s="154"/>
      <c r="I6" s="157"/>
      <c r="J6" s="154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</row>
    <row r="7" spans="1:39" ht="29.1" customHeight="1">
      <c r="A7" s="155" t="str">
        <f>'Team Hole by Hole Results'!A12</f>
        <v>Huntington North</v>
      </c>
      <c r="B7" s="152">
        <f>'Team Hole by Hole Results'!B12</f>
        <v>390</v>
      </c>
      <c r="C7" s="155" t="str">
        <f>'Team Hole by Hole Results'!A66</f>
        <v>Peru</v>
      </c>
      <c r="D7" s="152">
        <f>'Team Hole by Hole Results'!B66</f>
        <v>346</v>
      </c>
      <c r="E7" s="155" t="str">
        <f>'Team Hole by Hole Results'!A84</f>
        <v>Logansport</v>
      </c>
      <c r="F7" s="152">
        <f>'Team Hole by Hole Results'!B84</f>
        <v>332</v>
      </c>
      <c r="G7" s="155" t="str">
        <f>'Team Hole by Hole Results'!A30</f>
        <v>Maconaquah</v>
      </c>
      <c r="H7" s="152">
        <f>'Team Hole by Hole Results'!B30</f>
        <v>365</v>
      </c>
      <c r="I7" s="155" t="str">
        <f>'Team Hole by Hole Results'!A54</f>
        <v>RHS/Winamac Extra</v>
      </c>
      <c r="J7" s="152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</row>
    <row r="8" spans="1:39" ht="29.1" customHeight="1">
      <c r="A8" s="156" t="str">
        <f>'Team Hole by Hole Results'!A13</f>
        <v>Graham Scher</v>
      </c>
      <c r="B8" s="153">
        <f>'Team Hole by Hole Results'!B13</f>
        <v>96</v>
      </c>
      <c r="C8" s="156" t="str">
        <f>'Team Hole by Hole Results'!A67</f>
        <v>Kash Bellar</v>
      </c>
      <c r="D8" s="153">
        <f>'Team Hole by Hole Results'!B67</f>
        <v>90</v>
      </c>
      <c r="E8" s="156" t="str">
        <f>'Team Hole by Hole Results'!A85</f>
        <v>Parker Wilburn</v>
      </c>
      <c r="F8" s="153">
        <f>'Team Hole by Hole Results'!B85</f>
        <v>80</v>
      </c>
      <c r="G8" s="156" t="str">
        <f>'Team Hole by Hole Results'!A31</f>
        <v>Jakob Taylor</v>
      </c>
      <c r="H8" s="153">
        <f>'Team Hole by Hole Results'!B31</f>
        <v>83</v>
      </c>
      <c r="I8" s="156" t="str">
        <f>'Team Hole by Hole Results'!A55</f>
        <v>Will Smith</v>
      </c>
      <c r="J8" s="153">
        <f>'Team Hole by Hole Results'!B55</f>
        <v>122</v>
      </c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</row>
    <row r="9" spans="1:39" ht="29.1" customHeight="1">
      <c r="A9" s="156" t="str">
        <f>'Team Hole by Hole Results'!A14</f>
        <v>Caden Brubaker</v>
      </c>
      <c r="B9" s="153">
        <f>'Team Hole by Hole Results'!B14</f>
        <v>101</v>
      </c>
      <c r="C9" s="156" t="str">
        <f>'Team Hole by Hole Results'!A68</f>
        <v>Corbin Robison</v>
      </c>
      <c r="D9" s="153">
        <f>'Team Hole by Hole Results'!B68</f>
        <v>81</v>
      </c>
      <c r="E9" s="156" t="str">
        <f>'Team Hole by Hole Results'!A86</f>
        <v>Johnathan Easter</v>
      </c>
      <c r="F9" s="153">
        <f>'Team Hole by Hole Results'!B86</f>
        <v>81</v>
      </c>
      <c r="G9" s="156" t="str">
        <f>'Team Hole by Hole Results'!A32</f>
        <v>Austin Jones</v>
      </c>
      <c r="H9" s="153">
        <f>'Team Hole by Hole Results'!B32</f>
        <v>86</v>
      </c>
      <c r="I9" s="156" t="str">
        <f>'Team Hole by Hole Results'!A56</f>
        <v>Logan Huggler</v>
      </c>
      <c r="J9" s="153">
        <f>'Team Hole by Hole Results'!B56</f>
        <v>111</v>
      </c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</row>
    <row r="10" spans="1:39" ht="29.1" customHeight="1">
      <c r="A10" s="156" t="str">
        <f>'Team Hole by Hole Results'!A15</f>
        <v>Luke Eckert</v>
      </c>
      <c r="B10" s="153">
        <f>'Team Hole by Hole Results'!B15</f>
        <v>123</v>
      </c>
      <c r="C10" s="156" t="str">
        <f>'Team Hole by Hole Results'!A69</f>
        <v>Jake Van Baalen</v>
      </c>
      <c r="D10" s="153">
        <f>'Team Hole by Hole Results'!B69</f>
        <v>87</v>
      </c>
      <c r="E10" s="156" t="str">
        <f>'Team Hole by Hole Results'!A87</f>
        <v>Garrick Robbins</v>
      </c>
      <c r="F10" s="153">
        <f>'Team Hole by Hole Results'!B87</f>
        <v>86</v>
      </c>
      <c r="G10" s="156">
        <f>'Team Hole by Hole Results'!A33</f>
        <v>0</v>
      </c>
      <c r="H10" s="153" t="str">
        <f>'Team Hole by Hole Results'!B33</f>
        <v>RJ Beam - DQ</v>
      </c>
      <c r="I10" s="156" t="str">
        <f>'Team Hole by Hole Results'!A57</f>
        <v>Reis Sutton</v>
      </c>
      <c r="J10" s="153">
        <f>'Team Hole by Hole Results'!B57</f>
        <v>110</v>
      </c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</row>
    <row r="11" spans="1:39" ht="29.1" customHeight="1">
      <c r="A11" s="156" t="str">
        <f>'Team Hole by Hole Results'!A16</f>
        <v>Jack Young</v>
      </c>
      <c r="B11" s="153">
        <f>'Team Hole by Hole Results'!B16</f>
        <v>98</v>
      </c>
      <c r="C11" s="156" t="str">
        <f>'Team Hole by Hole Results'!A70</f>
        <v>T Fred Eddy</v>
      </c>
      <c r="D11" s="153">
        <f>'Team Hole by Hole Results'!B70</f>
        <v>88</v>
      </c>
      <c r="E11" s="156" t="str">
        <f>'Team Hole by Hole Results'!A88</f>
        <v>Evan Ulery</v>
      </c>
      <c r="F11" s="153">
        <f>'Team Hole by Hole Results'!B88</f>
        <v>94</v>
      </c>
      <c r="G11" s="156" t="str">
        <f>'Team Hole by Hole Results'!A34</f>
        <v>Nolyn Tubb</v>
      </c>
      <c r="H11" s="153">
        <f>'Team Hole by Hole Results'!B34</f>
        <v>87</v>
      </c>
      <c r="I11" s="156" t="str">
        <f>'Team Hole by Hole Results'!A58</f>
        <v>Carter Hettinger</v>
      </c>
      <c r="J11" s="153">
        <f>'Team Hole by Hole Results'!B58</f>
        <v>114</v>
      </c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</row>
    <row r="12" spans="1:39" ht="29.1" customHeight="1" thickBot="1">
      <c r="A12" s="157" t="str">
        <f>'Team Hole by Hole Results'!A17</f>
        <v>Daniel Shivley</v>
      </c>
      <c r="B12" s="154">
        <f>'Team Hole by Hole Results'!B17</f>
        <v>95</v>
      </c>
      <c r="C12" s="157" t="str">
        <f>'Team Hole by Hole Results'!A71</f>
        <v>Trevon Crowe</v>
      </c>
      <c r="D12" s="154">
        <f>'Team Hole by Hole Results'!B71</f>
        <v>92</v>
      </c>
      <c r="E12" s="157" t="str">
        <f>'Team Hole by Hole Results'!A89</f>
        <v>Trevor Vietti</v>
      </c>
      <c r="F12" s="154">
        <f>'Team Hole by Hole Results'!B89</f>
        <v>85</v>
      </c>
      <c r="G12" s="157" t="str">
        <f>'Team Hole by Hole Results'!A35</f>
        <v>Hunter Klutz</v>
      </c>
      <c r="H12" s="154">
        <f>'Team Hole by Hole Results'!B35</f>
        <v>109</v>
      </c>
      <c r="I12" s="157"/>
      <c r="J12" s="154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</row>
    <row r="13" spans="1:39" ht="29.1" customHeight="1">
      <c r="A13" s="155" t="str">
        <f>'Team Hole by Hole Results'!A18</f>
        <v>Northfield</v>
      </c>
      <c r="B13" s="152">
        <f>'Team Hole by Hole Results'!B18</f>
        <v>423</v>
      </c>
      <c r="C13" s="155" t="str">
        <f>'Team Hole by Hole Results'!A72</f>
        <v>Rochester</v>
      </c>
      <c r="D13" s="152">
        <f>'Team Hole by Hole Results'!B72</f>
        <v>398</v>
      </c>
      <c r="E13" s="155" t="str">
        <f>'Team Hole by Hole Results'!A90</f>
        <v>Winamac</v>
      </c>
      <c r="F13" s="152">
        <f>'Team Hole by Hole Results'!B90</f>
        <v>340</v>
      </c>
      <c r="G13" s="155" t="str">
        <f>'Team Hole by Hole Results'!A36</f>
        <v>Southwood</v>
      </c>
      <c r="H13" s="152">
        <f>'Team Hole by Hole Results'!B36</f>
        <v>405</v>
      </c>
      <c r="I13" s="155"/>
      <c r="J13" s="152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</row>
    <row r="14" spans="1:39" ht="29.1" customHeight="1">
      <c r="A14" s="156" t="str">
        <f>'Team Hole by Hole Results'!A19</f>
        <v>Logan Peas</v>
      </c>
      <c r="B14" s="153">
        <f>'Team Hole by Hole Results'!B19</f>
        <v>100</v>
      </c>
      <c r="C14" s="156" t="str">
        <f>'Team Hole by Hole Results'!A73</f>
        <v>Reece Renie</v>
      </c>
      <c r="D14" s="153">
        <f>'Team Hole by Hole Results'!B73</f>
        <v>95</v>
      </c>
      <c r="E14" s="156" t="str">
        <f>'Team Hole by Hole Results'!A91</f>
        <v>Harley Pugh</v>
      </c>
      <c r="F14" s="153">
        <f>'Team Hole by Hole Results'!B91</f>
        <v>78</v>
      </c>
      <c r="G14" s="156" t="str">
        <f>'Team Hole by Hole Results'!A37</f>
        <v>Parker Mays</v>
      </c>
      <c r="H14" s="153">
        <f>'Team Hole by Hole Results'!B37</f>
        <v>94</v>
      </c>
      <c r="I14" s="156"/>
      <c r="J14" s="153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</row>
    <row r="15" spans="1:39" ht="29.1" customHeight="1">
      <c r="A15" s="156" t="str">
        <f>'Team Hole by Hole Results'!A20</f>
        <v>Toby Baer</v>
      </c>
      <c r="B15" s="153">
        <f>'Team Hole by Hole Results'!B20</f>
        <v>89</v>
      </c>
      <c r="C15" s="156" t="str">
        <f>'Team Hole by Hole Results'!A74</f>
        <v>Andrew Dunwoody</v>
      </c>
      <c r="D15" s="153">
        <f>'Team Hole by Hole Results'!B74</f>
        <v>104</v>
      </c>
      <c r="E15" s="156" t="str">
        <f>'Team Hole by Hole Results'!A92</f>
        <v>Calvin Larkin</v>
      </c>
      <c r="F15" s="153">
        <f>'Team Hole by Hole Results'!B92</f>
        <v>85</v>
      </c>
      <c r="G15" s="156" t="str">
        <f>'Team Hole by Hole Results'!A38</f>
        <v>Carson Heath</v>
      </c>
      <c r="H15" s="153">
        <f>'Team Hole by Hole Results'!B38</f>
        <v>99</v>
      </c>
      <c r="I15" s="156"/>
      <c r="J15" s="153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</row>
    <row r="16" spans="1:39" ht="29.1" customHeight="1">
      <c r="A16" s="156" t="str">
        <f>'Team Hole by Hole Results'!A21</f>
        <v>Ian Knoble</v>
      </c>
      <c r="B16" s="153">
        <f>'Team Hole by Hole Results'!B21</f>
        <v>100</v>
      </c>
      <c r="C16" s="156" t="str">
        <f>'Team Hole by Hole Results'!A75</f>
        <v>Wade Shafer</v>
      </c>
      <c r="D16" s="153">
        <f>'Team Hole by Hole Results'!B75</f>
        <v>92</v>
      </c>
      <c r="E16" s="156" t="str">
        <f>'Team Hole by Hole Results'!A93</f>
        <v>Danny Kasten</v>
      </c>
      <c r="F16" s="153">
        <f>'Team Hole by Hole Results'!B93</f>
        <v>84</v>
      </c>
      <c r="G16" s="156" t="str">
        <f>'Team Hole by Hole Results'!A39</f>
        <v>Logan Arnold</v>
      </c>
      <c r="H16" s="153">
        <f>'Team Hole by Hole Results'!B39</f>
        <v>106</v>
      </c>
      <c r="I16" s="156"/>
      <c r="J16" s="153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</row>
    <row r="17" spans="1:39" ht="29.1" customHeight="1">
      <c r="A17" s="156" t="str">
        <f>'Team Hole by Hole Results'!A22</f>
        <v>Quentin Dale</v>
      </c>
      <c r="B17" s="153">
        <f>'Team Hole by Hole Results'!B22</f>
        <v>134</v>
      </c>
      <c r="C17" s="156" t="str">
        <f>'Team Hole by Hole Results'!A76</f>
        <v>Jason Salyer</v>
      </c>
      <c r="D17" s="153">
        <f>'Team Hole by Hole Results'!B76</f>
        <v>107</v>
      </c>
      <c r="E17" s="156" t="str">
        <f>'Team Hole by Hole Results'!A94</f>
        <v>Will Larkin</v>
      </c>
      <c r="F17" s="153">
        <f>'Team Hole by Hole Results'!B94</f>
        <v>93</v>
      </c>
      <c r="G17" s="156" t="str">
        <f>'Team Hole by Hole Results'!A40</f>
        <v>Ket Baldwin</v>
      </c>
      <c r="H17" s="153">
        <f>'Team Hole by Hole Results'!B40</f>
        <v>106</v>
      </c>
      <c r="I17" s="156"/>
      <c r="J17" s="153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</row>
    <row r="18" spans="1:39" ht="29.1" customHeight="1" thickBot="1">
      <c r="A18" s="157" t="str">
        <f>'Team Hole by Hole Results'!A23</f>
        <v>Keaton Stout</v>
      </c>
      <c r="B18" s="154">
        <f>'Team Hole by Hole Results'!B23</f>
        <v>135</v>
      </c>
      <c r="C18" s="157" t="str">
        <f>'Team Hole by Hole Results'!A77</f>
        <v>Nathan Miller</v>
      </c>
      <c r="D18" s="154">
        <f>'Team Hole by Hole Results'!B77</f>
        <v>121</v>
      </c>
      <c r="E18" s="157" t="str">
        <f>'Team Hole by Hole Results'!A95</f>
        <v>Wilson Smith</v>
      </c>
      <c r="F18" s="154">
        <f>'Team Hole by Hole Results'!B95</f>
        <v>117</v>
      </c>
      <c r="G18" s="157" t="str">
        <f>'Team Hole by Hole Results'!A41</f>
        <v>Baron Hedrick</v>
      </c>
      <c r="H18" s="154">
        <f>'Team Hole by Hole Results'!B41</f>
        <v>111</v>
      </c>
      <c r="I18" s="157"/>
      <c r="J18" s="154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</row>
    <row r="19" spans="1:39" ht="29.1" customHeight="1">
      <c r="A19" s="155"/>
      <c r="B19" s="152"/>
      <c r="C19" s="155"/>
      <c r="D19" s="152"/>
      <c r="G19" s="155" t="str">
        <f>'Team Hole by Hole Results'!A42</f>
        <v>Tippecanoe Valley</v>
      </c>
      <c r="H19" s="152">
        <f>'Team Hole by Hole Results'!B42</f>
        <v>447</v>
      </c>
      <c r="I19" s="155"/>
      <c r="J19" s="152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</row>
    <row r="20" spans="1:39" ht="29.1" customHeight="1">
      <c r="A20" s="156"/>
      <c r="B20" s="153"/>
      <c r="C20" s="156"/>
      <c r="D20" s="153"/>
      <c r="G20" s="156" t="str">
        <f>'Team Hole by Hole Results'!A43</f>
        <v>Cade Brouyette</v>
      </c>
      <c r="H20" s="153">
        <f>'Team Hole by Hole Results'!B43</f>
        <v>81</v>
      </c>
      <c r="I20" s="156"/>
      <c r="J20" s="153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</row>
    <row r="21" spans="1:39" ht="29.1" customHeight="1">
      <c r="A21" s="156"/>
      <c r="B21" s="153"/>
      <c r="C21" s="156"/>
      <c r="D21" s="153"/>
      <c r="G21" s="156" t="str">
        <f>'Team Hole by Hole Results'!A44</f>
        <v>Carter Kistler</v>
      </c>
      <c r="H21" s="153">
        <f>'Team Hole by Hole Results'!B44</f>
        <v>105</v>
      </c>
      <c r="I21" s="156"/>
      <c r="J21" s="153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</row>
    <row r="22" spans="1:39" ht="29.1" customHeight="1">
      <c r="A22" s="156"/>
      <c r="B22" s="153"/>
      <c r="C22" s="156"/>
      <c r="D22" s="153"/>
      <c r="G22" s="156" t="str">
        <f>'Team Hole by Hole Results'!A45</f>
        <v>Bryce Madeford</v>
      </c>
      <c r="H22" s="153">
        <f>'Team Hole by Hole Results'!B45</f>
        <v>138</v>
      </c>
      <c r="I22" s="156"/>
      <c r="J22" s="153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</row>
    <row r="23" spans="1:39" ht="29.1" customHeight="1">
      <c r="A23" s="156"/>
      <c r="B23" s="153"/>
      <c r="C23" s="156"/>
      <c r="D23" s="153"/>
      <c r="G23" s="156" t="str">
        <f>'Team Hole by Hole Results'!A46</f>
        <v>Corey Fincher</v>
      </c>
      <c r="H23" s="153">
        <f>'Team Hole by Hole Results'!B46</f>
        <v>123</v>
      </c>
      <c r="I23" s="156"/>
      <c r="J23" s="153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  <c r="AK23" s="150"/>
      <c r="AL23" s="150"/>
      <c r="AM23" s="150"/>
    </row>
    <row r="24" spans="1:39" ht="29.1" customHeight="1" thickBot="1">
      <c r="A24" s="157"/>
      <c r="B24" s="154"/>
      <c r="C24" s="157"/>
      <c r="D24" s="154"/>
      <c r="G24" s="157" t="str">
        <f>'Team Hole by Hole Results'!A47</f>
        <v>Billy Gillman</v>
      </c>
      <c r="H24" s="154">
        <f>'Team Hole by Hole Results'!B47</f>
        <v>140</v>
      </c>
      <c r="I24" s="157"/>
      <c r="J24" s="154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</row>
    <row r="25" spans="1:39" ht="29.1" customHeight="1">
      <c r="E25" s="155"/>
      <c r="F25" s="152"/>
      <c r="G25" s="155"/>
      <c r="H25" s="152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</row>
    <row r="26" spans="1:39" ht="29.1" customHeight="1">
      <c r="E26" s="156"/>
      <c r="F26" s="153"/>
      <c r="G26" s="156"/>
      <c r="H26" s="153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</row>
    <row r="27" spans="1:39" ht="29.1" customHeight="1">
      <c r="E27" s="156"/>
      <c r="F27" s="153"/>
      <c r="G27" s="156"/>
      <c r="H27" s="153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</row>
    <row r="28" spans="1:39" ht="29.1" customHeight="1">
      <c r="E28" s="156"/>
      <c r="F28" s="153"/>
      <c r="G28" s="156"/>
      <c r="H28" s="153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</row>
    <row r="29" spans="1:39" ht="29.1" customHeight="1">
      <c r="E29" s="156"/>
      <c r="F29" s="153"/>
      <c r="G29" s="156"/>
      <c r="H29" s="153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</row>
    <row r="30" spans="1:39" ht="29.1" customHeight="1" thickBot="1">
      <c r="E30" s="157"/>
      <c r="F30" s="154"/>
      <c r="G30" s="157"/>
      <c r="H30" s="154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</row>
    <row r="31" spans="1:39" ht="29.1" customHeight="1"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  <c r="AJ31" s="150"/>
      <c r="AK31" s="150"/>
      <c r="AL31" s="150"/>
      <c r="AM31" s="150"/>
    </row>
    <row r="32" spans="1:39" ht="29.1" customHeight="1"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</row>
    <row r="33" spans="3:39" ht="29.1" customHeight="1"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</row>
    <row r="34" spans="3:39" ht="29.1" customHeight="1"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</row>
    <row r="35" spans="3:39" ht="29.1" customHeight="1"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</row>
    <row r="36" spans="3:39" ht="29.1" customHeight="1"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  <c r="AG36" s="150"/>
      <c r="AH36" s="150"/>
      <c r="AI36" s="150"/>
      <c r="AJ36" s="150"/>
      <c r="AK36" s="150"/>
      <c r="AL36" s="150"/>
      <c r="AM36" s="150"/>
    </row>
    <row r="37" spans="3:39" ht="29.1" customHeight="1"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  <c r="AF37" s="150"/>
      <c r="AG37" s="150"/>
      <c r="AH37" s="150"/>
      <c r="AI37" s="150"/>
      <c r="AJ37" s="150"/>
      <c r="AK37" s="150"/>
      <c r="AL37" s="150"/>
      <c r="AM37" s="150"/>
    </row>
    <row r="38" spans="3:39" ht="29.1" customHeight="1"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0"/>
      <c r="AK38" s="150"/>
      <c r="AL38" s="150"/>
      <c r="AM38" s="150"/>
    </row>
    <row r="39" spans="3:39" ht="29.1" customHeight="1"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  <c r="AD39" s="150"/>
      <c r="AE39" s="150"/>
      <c r="AF39" s="150"/>
      <c r="AG39" s="150"/>
      <c r="AH39" s="150"/>
      <c r="AI39" s="150"/>
      <c r="AJ39" s="150"/>
      <c r="AK39" s="150"/>
      <c r="AL39" s="150"/>
      <c r="AM39" s="150"/>
    </row>
    <row r="40" spans="3:39" ht="29.1" customHeight="1"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0"/>
      <c r="AK40" s="150"/>
      <c r="AL40" s="150"/>
      <c r="AM40" s="150"/>
    </row>
    <row r="41" spans="3:39" ht="29.1" customHeight="1"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  <c r="AF41" s="150"/>
      <c r="AG41" s="150"/>
      <c r="AH41" s="150"/>
      <c r="AI41" s="150"/>
      <c r="AJ41" s="150"/>
      <c r="AK41" s="150"/>
      <c r="AL41" s="150"/>
      <c r="AM41" s="150"/>
    </row>
    <row r="42" spans="3:39" ht="29.1" customHeight="1"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0"/>
      <c r="AA42" s="150"/>
      <c r="AB42" s="150"/>
      <c r="AC42" s="150"/>
      <c r="AD42" s="150"/>
      <c r="AE42" s="150"/>
      <c r="AF42" s="150"/>
      <c r="AG42" s="150"/>
      <c r="AH42" s="150"/>
      <c r="AI42" s="150"/>
      <c r="AJ42" s="150"/>
      <c r="AK42" s="150"/>
      <c r="AL42" s="150"/>
      <c r="AM42" s="150"/>
    </row>
    <row r="43" spans="3:39" ht="29.1" customHeight="1"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50"/>
      <c r="AC43" s="150"/>
      <c r="AD43" s="150"/>
      <c r="AE43" s="150"/>
      <c r="AF43" s="150"/>
      <c r="AG43" s="150"/>
      <c r="AH43" s="150"/>
      <c r="AI43" s="150"/>
      <c r="AJ43" s="150"/>
      <c r="AK43" s="150"/>
      <c r="AL43" s="150"/>
      <c r="AM43" s="150"/>
    </row>
    <row r="44" spans="3:39" ht="29.1" customHeight="1"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150"/>
      <c r="AC44" s="150"/>
      <c r="AD44" s="150"/>
      <c r="AE44" s="150"/>
      <c r="AF44" s="150"/>
      <c r="AG44" s="150"/>
      <c r="AH44" s="150"/>
      <c r="AI44" s="150"/>
      <c r="AJ44" s="150"/>
      <c r="AK44" s="150"/>
      <c r="AL44" s="150"/>
      <c r="AM44" s="150"/>
    </row>
    <row r="45" spans="3:39" ht="29.1" customHeight="1"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50"/>
      <c r="AI45" s="150"/>
      <c r="AJ45" s="150"/>
      <c r="AK45" s="150"/>
      <c r="AL45" s="150"/>
      <c r="AM45" s="150"/>
    </row>
    <row r="46" spans="3:39" ht="30"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0"/>
      <c r="AB46" s="150"/>
      <c r="AC46" s="150"/>
      <c r="AD46" s="150"/>
      <c r="AE46" s="150"/>
      <c r="AF46" s="150"/>
      <c r="AG46" s="150"/>
      <c r="AH46" s="150"/>
      <c r="AI46" s="150"/>
      <c r="AJ46" s="150"/>
      <c r="AK46" s="150"/>
      <c r="AL46" s="150"/>
      <c r="AM46" s="150"/>
    </row>
    <row r="47" spans="3:39" ht="30"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0"/>
      <c r="AA47" s="150"/>
      <c r="AB47" s="150"/>
      <c r="AC47" s="150"/>
      <c r="AD47" s="150"/>
      <c r="AE47" s="150"/>
      <c r="AF47" s="150"/>
      <c r="AG47" s="150"/>
      <c r="AH47" s="150"/>
      <c r="AI47" s="150"/>
      <c r="AJ47" s="150"/>
      <c r="AK47" s="150"/>
      <c r="AL47" s="150"/>
      <c r="AM47" s="150"/>
    </row>
    <row r="48" spans="3:39" ht="30">
      <c r="C48" s="150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/>
      <c r="X48" s="150"/>
      <c r="Y48" s="150"/>
      <c r="Z48" s="150"/>
      <c r="AA48" s="150"/>
      <c r="AB48" s="150"/>
      <c r="AC48" s="150"/>
      <c r="AD48" s="150"/>
      <c r="AE48" s="150"/>
      <c r="AF48" s="150"/>
      <c r="AG48" s="150"/>
      <c r="AH48" s="150"/>
      <c r="AI48" s="150"/>
      <c r="AJ48" s="150"/>
      <c r="AK48" s="150"/>
      <c r="AL48" s="150"/>
      <c r="AM48" s="150"/>
    </row>
    <row r="49" spans="3:39" ht="30"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150"/>
      <c r="AI49" s="150"/>
      <c r="AJ49" s="150"/>
      <c r="AK49" s="150"/>
      <c r="AL49" s="150"/>
      <c r="AM49" s="150"/>
    </row>
    <row r="50" spans="3:39" ht="30"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0"/>
      <c r="T50" s="150"/>
      <c r="U50" s="150"/>
      <c r="V50" s="150"/>
      <c r="W50" s="150"/>
      <c r="X50" s="150"/>
      <c r="Y50" s="150"/>
      <c r="Z50" s="150"/>
      <c r="AA50" s="150"/>
      <c r="AB50" s="150"/>
      <c r="AC50" s="150"/>
      <c r="AD50" s="150"/>
      <c r="AE50" s="150"/>
      <c r="AF50" s="150"/>
      <c r="AG50" s="150"/>
      <c r="AH50" s="150"/>
      <c r="AI50" s="150"/>
      <c r="AJ50" s="150"/>
      <c r="AK50" s="150"/>
      <c r="AL50" s="150"/>
      <c r="AM50" s="150"/>
    </row>
    <row r="51" spans="3:39" ht="30"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  <c r="AA51" s="150"/>
      <c r="AB51" s="150"/>
      <c r="AC51" s="150"/>
      <c r="AD51" s="150"/>
      <c r="AE51" s="150"/>
      <c r="AF51" s="150"/>
      <c r="AG51" s="150"/>
      <c r="AH51" s="150"/>
      <c r="AI51" s="150"/>
      <c r="AJ51" s="150"/>
      <c r="AK51" s="150"/>
      <c r="AL51" s="150"/>
      <c r="AM51" s="150"/>
    </row>
    <row r="52" spans="3:39" ht="30">
      <c r="C52" s="150"/>
      <c r="D52" s="150"/>
      <c r="E52" s="150"/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P52" s="150"/>
      <c r="Q52" s="150"/>
      <c r="R52" s="150"/>
      <c r="S52" s="150"/>
      <c r="T52" s="150"/>
      <c r="U52" s="150"/>
      <c r="V52" s="150"/>
      <c r="W52" s="150"/>
      <c r="X52" s="150"/>
      <c r="Y52" s="150"/>
      <c r="Z52" s="150"/>
      <c r="AA52" s="150"/>
      <c r="AB52" s="150"/>
      <c r="AC52" s="150"/>
      <c r="AD52" s="150"/>
      <c r="AE52" s="150"/>
      <c r="AF52" s="150"/>
      <c r="AG52" s="150"/>
      <c r="AH52" s="150"/>
      <c r="AI52" s="150"/>
      <c r="AJ52" s="150"/>
      <c r="AK52" s="150"/>
      <c r="AL52" s="150"/>
      <c r="AM52" s="150"/>
    </row>
    <row r="53" spans="3:39" ht="30"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50"/>
      <c r="W53" s="150"/>
      <c r="X53" s="150"/>
      <c r="Y53" s="150"/>
      <c r="Z53" s="150"/>
      <c r="AA53" s="150"/>
      <c r="AB53" s="150"/>
      <c r="AC53" s="150"/>
      <c r="AD53" s="150"/>
      <c r="AE53" s="150"/>
      <c r="AF53" s="150"/>
      <c r="AG53" s="150"/>
      <c r="AH53" s="150"/>
      <c r="AI53" s="150"/>
      <c r="AJ53" s="150"/>
      <c r="AK53" s="150"/>
      <c r="AL53" s="150"/>
      <c r="AM53" s="150"/>
    </row>
    <row r="54" spans="3:39" ht="30">
      <c r="C54" s="150"/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  <c r="AE54" s="150"/>
      <c r="AF54" s="150"/>
      <c r="AG54" s="150"/>
      <c r="AH54" s="150"/>
      <c r="AI54" s="150"/>
      <c r="AJ54" s="150"/>
      <c r="AK54" s="150"/>
      <c r="AL54" s="150"/>
      <c r="AM54" s="150"/>
    </row>
    <row r="55" spans="3:39" ht="30"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50"/>
      <c r="V55" s="150"/>
      <c r="W55" s="150"/>
      <c r="X55" s="150"/>
      <c r="Y55" s="150"/>
      <c r="Z55" s="150"/>
      <c r="AA55" s="150"/>
      <c r="AB55" s="150"/>
      <c r="AC55" s="150"/>
      <c r="AD55" s="150"/>
      <c r="AE55" s="150"/>
      <c r="AF55" s="150"/>
      <c r="AG55" s="150"/>
      <c r="AH55" s="150"/>
      <c r="AI55" s="150"/>
      <c r="AJ55" s="150"/>
      <c r="AK55" s="150"/>
      <c r="AL55" s="150"/>
      <c r="AM55" s="150"/>
    </row>
    <row r="56" spans="3:39" ht="30">
      <c r="C56" s="150"/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150"/>
      <c r="U56" s="150"/>
      <c r="V56" s="150"/>
      <c r="W56" s="150"/>
      <c r="X56" s="150"/>
      <c r="Y56" s="150"/>
      <c r="Z56" s="150"/>
      <c r="AA56" s="150"/>
      <c r="AB56" s="150"/>
      <c r="AC56" s="150"/>
      <c r="AD56" s="150"/>
      <c r="AE56" s="150"/>
      <c r="AF56" s="150"/>
      <c r="AG56" s="150"/>
      <c r="AH56" s="150"/>
      <c r="AI56" s="150"/>
      <c r="AJ56" s="150"/>
      <c r="AK56" s="150"/>
      <c r="AL56" s="150"/>
      <c r="AM56" s="150"/>
    </row>
    <row r="57" spans="3:39" ht="30"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  <c r="AD57" s="150"/>
      <c r="AE57" s="150"/>
      <c r="AF57" s="150"/>
      <c r="AG57" s="150"/>
      <c r="AH57" s="150"/>
      <c r="AI57" s="150"/>
      <c r="AJ57" s="150"/>
      <c r="AK57" s="150"/>
      <c r="AL57" s="150"/>
      <c r="AM57" s="150"/>
    </row>
    <row r="58" spans="3:39" ht="30">
      <c r="C58" s="150"/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  <c r="AA58" s="150"/>
      <c r="AB58" s="150"/>
      <c r="AC58" s="150"/>
      <c r="AD58" s="150"/>
      <c r="AE58" s="150"/>
      <c r="AF58" s="150"/>
      <c r="AG58" s="150"/>
      <c r="AH58" s="150"/>
      <c r="AI58" s="150"/>
      <c r="AJ58" s="150"/>
      <c r="AK58" s="150"/>
      <c r="AL58" s="150"/>
      <c r="AM58" s="150"/>
    </row>
    <row r="59" spans="3:39" ht="30"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0"/>
      <c r="W59" s="150"/>
      <c r="X59" s="150"/>
      <c r="Y59" s="150"/>
      <c r="Z59" s="150"/>
      <c r="AA59" s="150"/>
      <c r="AB59" s="150"/>
      <c r="AC59" s="150"/>
      <c r="AD59" s="150"/>
      <c r="AE59" s="150"/>
      <c r="AF59" s="150"/>
      <c r="AG59" s="150"/>
      <c r="AH59" s="150"/>
      <c r="AI59" s="150"/>
      <c r="AJ59" s="150"/>
      <c r="AK59" s="150"/>
      <c r="AL59" s="150"/>
      <c r="AM59" s="150"/>
    </row>
    <row r="60" spans="3:39" ht="30">
      <c r="C60" s="150"/>
      <c r="D60" s="150"/>
      <c r="E60" s="150"/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50"/>
      <c r="U60" s="150"/>
      <c r="V60" s="150"/>
      <c r="W60" s="150"/>
      <c r="X60" s="150"/>
      <c r="Y60" s="150"/>
      <c r="Z60" s="150"/>
      <c r="AA60" s="150"/>
      <c r="AB60" s="150"/>
      <c r="AC60" s="150"/>
      <c r="AD60" s="150"/>
      <c r="AE60" s="150"/>
      <c r="AF60" s="150"/>
      <c r="AG60" s="150"/>
      <c r="AH60" s="150"/>
      <c r="AI60" s="150"/>
      <c r="AJ60" s="150"/>
      <c r="AK60" s="150"/>
      <c r="AL60" s="150"/>
      <c r="AM60" s="150"/>
    </row>
    <row r="61" spans="3:39" ht="30">
      <c r="C61" s="150"/>
      <c r="D61" s="150"/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50"/>
      <c r="T61" s="150"/>
      <c r="U61" s="150"/>
      <c r="V61" s="150"/>
      <c r="W61" s="150"/>
      <c r="X61" s="150"/>
      <c r="Y61" s="150"/>
      <c r="Z61" s="150"/>
      <c r="AA61" s="150"/>
      <c r="AB61" s="150"/>
      <c r="AC61" s="150"/>
      <c r="AD61" s="150"/>
      <c r="AE61" s="150"/>
      <c r="AF61" s="150"/>
      <c r="AG61" s="150"/>
      <c r="AH61" s="150"/>
      <c r="AI61" s="150"/>
      <c r="AJ61" s="150"/>
      <c r="AK61" s="150"/>
      <c r="AL61" s="150"/>
      <c r="AM61" s="150"/>
    </row>
    <row r="62" spans="3:39" ht="30"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50"/>
      <c r="Y62" s="150"/>
      <c r="Z62" s="150"/>
      <c r="AA62" s="150"/>
      <c r="AB62" s="150"/>
      <c r="AC62" s="150"/>
      <c r="AD62" s="150"/>
      <c r="AE62" s="150"/>
      <c r="AF62" s="150"/>
      <c r="AG62" s="150"/>
      <c r="AH62" s="150"/>
      <c r="AI62" s="150"/>
      <c r="AJ62" s="150"/>
      <c r="AK62" s="150"/>
      <c r="AL62" s="150"/>
      <c r="AM62" s="150"/>
    </row>
    <row r="63" spans="3:39" ht="30">
      <c r="C63" s="150"/>
      <c r="D63" s="150"/>
      <c r="E63" s="150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50"/>
      <c r="Y63" s="150"/>
      <c r="Z63" s="150"/>
      <c r="AA63" s="150"/>
      <c r="AB63" s="150"/>
      <c r="AC63" s="150"/>
      <c r="AD63" s="150"/>
      <c r="AE63" s="150"/>
      <c r="AF63" s="150"/>
      <c r="AG63" s="150"/>
      <c r="AH63" s="150"/>
      <c r="AI63" s="150"/>
      <c r="AJ63" s="150"/>
      <c r="AK63" s="150"/>
      <c r="AL63" s="150"/>
      <c r="AM63" s="150"/>
    </row>
    <row r="64" spans="3:39" ht="30">
      <c r="C64" s="150"/>
      <c r="D64" s="150"/>
      <c r="E64" s="150"/>
      <c r="F64" s="150"/>
      <c r="G64" s="150"/>
      <c r="H64" s="150"/>
      <c r="I64" s="150"/>
      <c r="J64" s="150"/>
      <c r="K64" s="150"/>
      <c r="L64" s="150"/>
      <c r="M64" s="150"/>
      <c r="N64" s="150"/>
      <c r="O64" s="150"/>
      <c r="P64" s="150"/>
      <c r="Q64" s="150"/>
      <c r="R64" s="150"/>
      <c r="S64" s="150"/>
      <c r="T64" s="150"/>
      <c r="U64" s="150"/>
      <c r="V64" s="150"/>
      <c r="W64" s="150"/>
      <c r="X64" s="150"/>
      <c r="Y64" s="150"/>
      <c r="Z64" s="150"/>
      <c r="AA64" s="150"/>
      <c r="AB64" s="150"/>
      <c r="AC64" s="150"/>
      <c r="AD64" s="150"/>
      <c r="AE64" s="150"/>
      <c r="AF64" s="150"/>
      <c r="AG64" s="150"/>
      <c r="AH64" s="150"/>
      <c r="AI64" s="150"/>
      <c r="AJ64" s="150"/>
      <c r="AK64" s="150"/>
      <c r="AL64" s="150"/>
      <c r="AM64" s="150"/>
    </row>
    <row r="65" spans="3:39" ht="30"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50"/>
      <c r="Y65" s="150"/>
      <c r="Z65" s="150"/>
      <c r="AA65" s="150"/>
      <c r="AB65" s="150"/>
      <c r="AC65" s="150"/>
      <c r="AD65" s="150"/>
      <c r="AE65" s="150"/>
      <c r="AF65" s="150"/>
      <c r="AG65" s="150"/>
      <c r="AH65" s="150"/>
      <c r="AI65" s="150"/>
      <c r="AJ65" s="150"/>
      <c r="AK65" s="150"/>
      <c r="AL65" s="150"/>
      <c r="AM65" s="150"/>
    </row>
    <row r="66" spans="3:39" ht="30">
      <c r="C66" s="150"/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0"/>
      <c r="X66" s="150"/>
      <c r="Y66" s="150"/>
      <c r="Z66" s="150"/>
      <c r="AA66" s="150"/>
      <c r="AB66" s="150"/>
      <c r="AC66" s="150"/>
      <c r="AD66" s="150"/>
      <c r="AE66" s="150"/>
      <c r="AF66" s="150"/>
      <c r="AG66" s="150"/>
      <c r="AH66" s="150"/>
      <c r="AI66" s="150"/>
      <c r="AJ66" s="150"/>
      <c r="AK66" s="150"/>
      <c r="AL66" s="150"/>
      <c r="AM66" s="150"/>
    </row>
    <row r="67" spans="3:39" ht="30"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50"/>
      <c r="AA67" s="150"/>
      <c r="AB67" s="150"/>
      <c r="AC67" s="150"/>
      <c r="AD67" s="150"/>
      <c r="AE67" s="150"/>
      <c r="AF67" s="150"/>
      <c r="AG67" s="150"/>
      <c r="AH67" s="150"/>
      <c r="AI67" s="150"/>
      <c r="AJ67" s="150"/>
      <c r="AK67" s="150"/>
      <c r="AL67" s="150"/>
      <c r="AM67" s="150"/>
    </row>
    <row r="68" spans="3:39" ht="30">
      <c r="C68" s="150"/>
      <c r="D68" s="150"/>
      <c r="E68" s="150"/>
      <c r="F68" s="150"/>
      <c r="G68" s="150"/>
      <c r="H68" s="150"/>
      <c r="I68" s="150"/>
      <c r="J68" s="150"/>
      <c r="K68" s="150"/>
      <c r="L68" s="150"/>
      <c r="M68" s="150"/>
      <c r="N68" s="150"/>
      <c r="O68" s="150"/>
      <c r="P68" s="150"/>
      <c r="Q68" s="150"/>
      <c r="R68" s="150"/>
      <c r="S68" s="150"/>
      <c r="T68" s="150"/>
      <c r="U68" s="150"/>
      <c r="V68" s="150"/>
      <c r="W68" s="150"/>
      <c r="X68" s="150"/>
      <c r="Y68" s="150"/>
      <c r="Z68" s="150"/>
      <c r="AA68" s="150"/>
      <c r="AB68" s="150"/>
      <c r="AC68" s="150"/>
      <c r="AD68" s="150"/>
      <c r="AE68" s="150"/>
      <c r="AF68" s="150"/>
      <c r="AG68" s="150"/>
      <c r="AH68" s="150"/>
      <c r="AI68" s="150"/>
      <c r="AJ68" s="150"/>
      <c r="AK68" s="150"/>
      <c r="AL68" s="150"/>
      <c r="AM68" s="150"/>
    </row>
    <row r="69" spans="3:39" ht="30">
      <c r="C69" s="150"/>
      <c r="D69" s="150"/>
      <c r="E69" s="150"/>
      <c r="F69" s="150"/>
      <c r="G69" s="150"/>
      <c r="H69" s="150"/>
      <c r="I69" s="150"/>
      <c r="J69" s="150"/>
      <c r="K69" s="150"/>
      <c r="L69" s="150"/>
      <c r="M69" s="150"/>
      <c r="N69" s="150"/>
      <c r="O69" s="150"/>
      <c r="P69" s="150"/>
      <c r="Q69" s="150"/>
      <c r="R69" s="150"/>
      <c r="S69" s="150"/>
      <c r="T69" s="150"/>
      <c r="U69" s="150"/>
      <c r="V69" s="150"/>
      <c r="W69" s="150"/>
      <c r="X69" s="150"/>
      <c r="Y69" s="150"/>
      <c r="Z69" s="150"/>
      <c r="AA69" s="150"/>
      <c r="AB69" s="150"/>
      <c r="AC69" s="150"/>
      <c r="AD69" s="150"/>
      <c r="AE69" s="150"/>
      <c r="AF69" s="150"/>
      <c r="AG69" s="150"/>
      <c r="AH69" s="150"/>
      <c r="AI69" s="150"/>
      <c r="AJ69" s="150"/>
      <c r="AK69" s="150"/>
      <c r="AL69" s="150"/>
      <c r="AM69" s="150"/>
    </row>
    <row r="70" spans="3:39" ht="30">
      <c r="C70" s="150"/>
      <c r="D70" s="150"/>
      <c r="E70" s="150"/>
      <c r="F70" s="150"/>
      <c r="G70" s="150"/>
      <c r="H70" s="150"/>
      <c r="I70" s="150"/>
      <c r="J70" s="150"/>
      <c r="K70" s="150"/>
      <c r="L70" s="150"/>
      <c r="M70" s="150"/>
      <c r="N70" s="150"/>
      <c r="O70" s="150"/>
      <c r="P70" s="150"/>
      <c r="Q70" s="150"/>
      <c r="R70" s="150"/>
      <c r="S70" s="150"/>
      <c r="T70" s="150"/>
      <c r="U70" s="150"/>
      <c r="V70" s="150"/>
      <c r="W70" s="150"/>
      <c r="X70" s="150"/>
      <c r="Y70" s="150"/>
      <c r="Z70" s="150"/>
      <c r="AA70" s="150"/>
      <c r="AB70" s="150"/>
      <c r="AC70" s="150"/>
      <c r="AD70" s="150"/>
      <c r="AE70" s="150"/>
      <c r="AF70" s="150"/>
      <c r="AG70" s="150"/>
      <c r="AH70" s="150"/>
      <c r="AI70" s="150"/>
      <c r="AJ70" s="150"/>
      <c r="AK70" s="150"/>
      <c r="AL70" s="150"/>
      <c r="AM70" s="150"/>
    </row>
    <row r="71" spans="3:39" ht="30">
      <c r="C71" s="150"/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150"/>
      <c r="S71" s="150"/>
      <c r="T71" s="150"/>
      <c r="U71" s="150"/>
      <c r="V71" s="150"/>
      <c r="W71" s="150"/>
      <c r="X71" s="150"/>
      <c r="Y71" s="150"/>
      <c r="Z71" s="150"/>
      <c r="AA71" s="150"/>
      <c r="AB71" s="150"/>
      <c r="AC71" s="150"/>
      <c r="AD71" s="150"/>
      <c r="AE71" s="150"/>
      <c r="AF71" s="150"/>
      <c r="AG71" s="150"/>
      <c r="AH71" s="150"/>
      <c r="AI71" s="150"/>
      <c r="AJ71" s="150"/>
      <c r="AK71" s="150"/>
      <c r="AL71" s="150"/>
      <c r="AM71" s="150"/>
    </row>
    <row r="72" spans="3:39" ht="30">
      <c r="C72" s="150"/>
      <c r="D72" s="150"/>
      <c r="E72" s="150"/>
      <c r="F72" s="150"/>
      <c r="G72" s="150"/>
      <c r="H72" s="150"/>
      <c r="I72" s="150"/>
      <c r="J72" s="150"/>
      <c r="K72" s="150"/>
      <c r="L72" s="150"/>
      <c r="M72" s="150"/>
      <c r="N72" s="150"/>
      <c r="O72" s="150"/>
      <c r="P72" s="150"/>
      <c r="Q72" s="150"/>
      <c r="R72" s="150"/>
      <c r="S72" s="150"/>
      <c r="T72" s="150"/>
      <c r="U72" s="150"/>
      <c r="V72" s="150"/>
      <c r="W72" s="150"/>
      <c r="X72" s="150"/>
      <c r="Y72" s="150"/>
      <c r="Z72" s="150"/>
      <c r="AA72" s="150"/>
      <c r="AB72" s="150"/>
      <c r="AC72" s="150"/>
      <c r="AD72" s="150"/>
      <c r="AE72" s="150"/>
      <c r="AF72" s="150"/>
      <c r="AG72" s="150"/>
      <c r="AH72" s="150"/>
      <c r="AI72" s="150"/>
      <c r="AJ72" s="150"/>
      <c r="AK72" s="150"/>
      <c r="AL72" s="150"/>
      <c r="AM72" s="150"/>
    </row>
    <row r="73" spans="3:39" ht="30">
      <c r="C73" s="150"/>
      <c r="D73" s="150"/>
      <c r="E73" s="150"/>
      <c r="F73" s="150"/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50"/>
      <c r="R73" s="150"/>
      <c r="S73" s="150"/>
      <c r="T73" s="150"/>
      <c r="U73" s="150"/>
      <c r="V73" s="150"/>
      <c r="W73" s="150"/>
      <c r="X73" s="150"/>
      <c r="Y73" s="150"/>
      <c r="Z73" s="150"/>
      <c r="AA73" s="150"/>
      <c r="AB73" s="150"/>
      <c r="AC73" s="150"/>
      <c r="AD73" s="150"/>
      <c r="AE73" s="150"/>
      <c r="AF73" s="150"/>
      <c r="AG73" s="150"/>
      <c r="AH73" s="150"/>
      <c r="AI73" s="150"/>
      <c r="AJ73" s="150"/>
      <c r="AK73" s="150"/>
      <c r="AL73" s="150"/>
      <c r="AM73" s="150"/>
    </row>
    <row r="74" spans="3:39" ht="30">
      <c r="C74" s="150"/>
      <c r="D74" s="150"/>
      <c r="E74" s="150"/>
      <c r="F74" s="150"/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50"/>
      <c r="S74" s="150"/>
      <c r="T74" s="150"/>
      <c r="U74" s="150"/>
      <c r="V74" s="150"/>
      <c r="W74" s="150"/>
      <c r="X74" s="150"/>
      <c r="Y74" s="150"/>
      <c r="Z74" s="150"/>
      <c r="AA74" s="150"/>
      <c r="AB74" s="150"/>
      <c r="AC74" s="150"/>
      <c r="AD74" s="150"/>
      <c r="AE74" s="150"/>
      <c r="AF74" s="150"/>
      <c r="AG74" s="150"/>
      <c r="AH74" s="150"/>
      <c r="AI74" s="150"/>
      <c r="AJ74" s="150"/>
      <c r="AK74" s="150"/>
      <c r="AL74" s="150"/>
      <c r="AM74" s="150"/>
    </row>
    <row r="75" spans="3:39" ht="30">
      <c r="C75" s="150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0"/>
      <c r="S75" s="150"/>
      <c r="T75" s="150"/>
      <c r="U75" s="150"/>
      <c r="V75" s="150"/>
      <c r="W75" s="150"/>
      <c r="X75" s="150"/>
      <c r="Y75" s="150"/>
      <c r="Z75" s="150"/>
      <c r="AA75" s="150"/>
      <c r="AB75" s="150"/>
      <c r="AC75" s="150"/>
      <c r="AD75" s="150"/>
      <c r="AE75" s="150"/>
      <c r="AF75" s="150"/>
      <c r="AG75" s="150"/>
      <c r="AH75" s="150"/>
      <c r="AI75" s="150"/>
      <c r="AJ75" s="150"/>
      <c r="AK75" s="150"/>
      <c r="AL75" s="150"/>
      <c r="AM75" s="150"/>
    </row>
    <row r="76" spans="3:39" ht="30">
      <c r="C76" s="150"/>
      <c r="D76" s="150"/>
      <c r="E76" s="150"/>
      <c r="F76" s="150"/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150"/>
      <c r="V76" s="150"/>
      <c r="W76" s="150"/>
      <c r="X76" s="150"/>
      <c r="Y76" s="150"/>
      <c r="Z76" s="150"/>
      <c r="AA76" s="150"/>
      <c r="AB76" s="150"/>
      <c r="AC76" s="150"/>
      <c r="AD76" s="150"/>
      <c r="AE76" s="150"/>
      <c r="AF76" s="150"/>
      <c r="AG76" s="150"/>
      <c r="AH76" s="150"/>
      <c r="AI76" s="150"/>
      <c r="AJ76" s="150"/>
      <c r="AK76" s="150"/>
      <c r="AL76" s="150"/>
      <c r="AM76" s="150"/>
    </row>
    <row r="77" spans="3:39" ht="30">
      <c r="C77" s="150"/>
      <c r="D77" s="150"/>
      <c r="E77" s="150"/>
      <c r="F77" s="150"/>
      <c r="G77" s="150"/>
      <c r="H77" s="150"/>
      <c r="I77" s="150"/>
      <c r="J77" s="150"/>
      <c r="K77" s="150"/>
      <c r="L77" s="150"/>
      <c r="M77" s="150"/>
      <c r="N77" s="150"/>
      <c r="O77" s="150"/>
      <c r="P77" s="150"/>
      <c r="Q77" s="150"/>
      <c r="R77" s="150"/>
      <c r="S77" s="150"/>
      <c r="T77" s="150"/>
      <c r="U77" s="150"/>
      <c r="V77" s="150"/>
      <c r="W77" s="150"/>
      <c r="X77" s="150"/>
      <c r="Y77" s="150"/>
      <c r="Z77" s="150"/>
      <c r="AA77" s="150"/>
      <c r="AB77" s="150"/>
      <c r="AC77" s="150"/>
      <c r="AD77" s="150"/>
      <c r="AE77" s="150"/>
      <c r="AF77" s="150"/>
      <c r="AG77" s="150"/>
      <c r="AH77" s="150"/>
      <c r="AI77" s="150"/>
      <c r="AJ77" s="150"/>
      <c r="AK77" s="150"/>
      <c r="AL77" s="150"/>
      <c r="AM77" s="150"/>
    </row>
    <row r="78" spans="3:39" ht="30">
      <c r="C78" s="150"/>
      <c r="D78" s="150"/>
      <c r="E78" s="150"/>
      <c r="F78" s="150"/>
      <c r="G78" s="150"/>
      <c r="H78" s="150"/>
      <c r="I78" s="150"/>
      <c r="J78" s="150"/>
      <c r="K78" s="150"/>
      <c r="L78" s="150"/>
      <c r="M78" s="150"/>
      <c r="N78" s="150"/>
      <c r="O78" s="150"/>
      <c r="P78" s="150"/>
      <c r="Q78" s="150"/>
      <c r="R78" s="150"/>
      <c r="S78" s="150"/>
      <c r="T78" s="150"/>
      <c r="U78" s="150"/>
      <c r="V78" s="150"/>
      <c r="W78" s="150"/>
      <c r="X78" s="150"/>
      <c r="Y78" s="150"/>
      <c r="Z78" s="150"/>
      <c r="AA78" s="150"/>
      <c r="AB78" s="150"/>
      <c r="AC78" s="150"/>
      <c r="AD78" s="150"/>
      <c r="AE78" s="150"/>
      <c r="AF78" s="150"/>
      <c r="AG78" s="150"/>
      <c r="AH78" s="150"/>
      <c r="AI78" s="150"/>
      <c r="AJ78" s="150"/>
      <c r="AK78" s="150"/>
      <c r="AL78" s="150"/>
      <c r="AM78" s="150"/>
    </row>
    <row r="79" spans="3:39" ht="30">
      <c r="C79" s="150"/>
      <c r="D79" s="150"/>
      <c r="E79" s="150"/>
      <c r="F79" s="150"/>
      <c r="G79" s="150"/>
      <c r="H79" s="150"/>
      <c r="I79" s="150"/>
      <c r="J79" s="150"/>
      <c r="K79" s="150"/>
      <c r="L79" s="150"/>
      <c r="M79" s="150"/>
      <c r="N79" s="150"/>
      <c r="O79" s="150"/>
      <c r="P79" s="150"/>
      <c r="Q79" s="150"/>
      <c r="R79" s="150"/>
      <c r="S79" s="150"/>
      <c r="T79" s="150"/>
      <c r="U79" s="150"/>
      <c r="V79" s="150"/>
      <c r="W79" s="150"/>
      <c r="X79" s="150"/>
      <c r="Y79" s="150"/>
      <c r="Z79" s="150"/>
      <c r="AA79" s="150"/>
      <c r="AB79" s="150"/>
      <c r="AC79" s="150"/>
      <c r="AD79" s="150"/>
      <c r="AE79" s="150"/>
      <c r="AF79" s="150"/>
      <c r="AG79" s="150"/>
      <c r="AH79" s="150"/>
      <c r="AI79" s="150"/>
      <c r="AJ79" s="150"/>
      <c r="AK79" s="150"/>
      <c r="AL79" s="150"/>
      <c r="AM79" s="150"/>
    </row>
    <row r="80" spans="3:39" ht="30">
      <c r="C80" s="150"/>
      <c r="D80" s="150"/>
      <c r="E80" s="150"/>
      <c r="F80" s="150"/>
      <c r="G80" s="150"/>
      <c r="H80" s="150"/>
      <c r="I80" s="150"/>
      <c r="J80" s="150"/>
      <c r="K80" s="150"/>
      <c r="L80" s="150"/>
      <c r="M80" s="150"/>
      <c r="N80" s="150"/>
      <c r="O80" s="150"/>
      <c r="P80" s="150"/>
      <c r="Q80" s="150"/>
      <c r="R80" s="150"/>
      <c r="S80" s="150"/>
      <c r="T80" s="150"/>
      <c r="U80" s="150"/>
      <c r="V80" s="150"/>
      <c r="W80" s="150"/>
      <c r="X80" s="150"/>
      <c r="Y80" s="150"/>
      <c r="Z80" s="150"/>
      <c r="AA80" s="150"/>
      <c r="AB80" s="150"/>
      <c r="AC80" s="150"/>
      <c r="AD80" s="150"/>
      <c r="AE80" s="150"/>
      <c r="AF80" s="150"/>
      <c r="AG80" s="150"/>
      <c r="AH80" s="150"/>
      <c r="AI80" s="150"/>
      <c r="AJ80" s="150"/>
      <c r="AK80" s="150"/>
      <c r="AL80" s="150"/>
      <c r="AM80" s="150"/>
    </row>
    <row r="81" spans="3:39" ht="30">
      <c r="C81" s="150"/>
      <c r="D81" s="150"/>
      <c r="E81" s="150"/>
      <c r="F81" s="150"/>
      <c r="G81" s="150"/>
      <c r="H81" s="150"/>
      <c r="I81" s="150"/>
      <c r="J81" s="150"/>
      <c r="K81" s="150"/>
      <c r="L81" s="150"/>
      <c r="M81" s="150"/>
      <c r="N81" s="150"/>
      <c r="O81" s="150"/>
      <c r="P81" s="150"/>
      <c r="Q81" s="150"/>
      <c r="R81" s="150"/>
      <c r="S81" s="150"/>
      <c r="T81" s="150"/>
      <c r="U81" s="150"/>
      <c r="V81" s="150"/>
      <c r="W81" s="150"/>
      <c r="X81" s="150"/>
      <c r="Y81" s="150"/>
      <c r="Z81" s="150"/>
      <c r="AA81" s="150"/>
      <c r="AB81" s="150"/>
      <c r="AC81" s="150"/>
      <c r="AD81" s="150"/>
      <c r="AE81" s="150"/>
      <c r="AF81" s="150"/>
      <c r="AG81" s="150"/>
      <c r="AH81" s="150"/>
      <c r="AI81" s="150"/>
      <c r="AJ81" s="150"/>
      <c r="AK81" s="150"/>
      <c r="AL81" s="150"/>
      <c r="AM81" s="150"/>
    </row>
    <row r="82" spans="3:39" ht="30">
      <c r="C82" s="150"/>
      <c r="D82" s="150"/>
      <c r="E82" s="150"/>
      <c r="F82" s="150"/>
      <c r="G82" s="150"/>
      <c r="H82" s="150"/>
      <c r="I82" s="150"/>
      <c r="J82" s="150"/>
      <c r="K82" s="150"/>
      <c r="L82" s="150"/>
      <c r="M82" s="150"/>
      <c r="N82" s="150"/>
      <c r="O82" s="150"/>
      <c r="P82" s="150"/>
      <c r="Q82" s="150"/>
      <c r="R82" s="150"/>
      <c r="S82" s="150"/>
      <c r="T82" s="150"/>
      <c r="U82" s="150"/>
      <c r="V82" s="150"/>
      <c r="W82" s="150"/>
      <c r="X82" s="150"/>
      <c r="Y82" s="150"/>
      <c r="Z82" s="150"/>
      <c r="AA82" s="150"/>
      <c r="AB82" s="150"/>
      <c r="AC82" s="150"/>
      <c r="AD82" s="150"/>
      <c r="AE82" s="150"/>
      <c r="AF82" s="150"/>
      <c r="AG82" s="150"/>
      <c r="AH82" s="150"/>
      <c r="AI82" s="150"/>
      <c r="AJ82" s="150"/>
      <c r="AK82" s="150"/>
      <c r="AL82" s="150"/>
      <c r="AM82" s="150"/>
    </row>
    <row r="83" spans="3:39" ht="30">
      <c r="C83" s="150"/>
      <c r="D83" s="150"/>
      <c r="E83" s="150"/>
      <c r="F83" s="150"/>
      <c r="G83" s="150"/>
      <c r="H83" s="150"/>
      <c r="I83" s="150"/>
      <c r="J83" s="150"/>
      <c r="K83" s="150"/>
      <c r="L83" s="150"/>
      <c r="M83" s="150"/>
      <c r="N83" s="150"/>
      <c r="O83" s="150"/>
      <c r="P83" s="150"/>
      <c r="Q83" s="150"/>
      <c r="R83" s="150"/>
      <c r="S83" s="150"/>
      <c r="T83" s="150"/>
      <c r="U83" s="150"/>
      <c r="V83" s="150"/>
      <c r="W83" s="150"/>
      <c r="X83" s="150"/>
      <c r="Y83" s="150"/>
      <c r="Z83" s="150"/>
      <c r="AA83" s="150"/>
      <c r="AB83" s="150"/>
      <c r="AC83" s="150"/>
      <c r="AD83" s="150"/>
      <c r="AE83" s="150"/>
      <c r="AF83" s="150"/>
      <c r="AG83" s="150"/>
      <c r="AH83" s="150"/>
      <c r="AI83" s="150"/>
      <c r="AJ83" s="150"/>
      <c r="AK83" s="150"/>
      <c r="AL83" s="150"/>
      <c r="AM83" s="150"/>
    </row>
    <row r="84" spans="3:39" ht="30">
      <c r="C84" s="150"/>
      <c r="D84" s="150"/>
      <c r="E84" s="150"/>
      <c r="F84" s="150"/>
      <c r="G84" s="150"/>
      <c r="H84" s="150"/>
      <c r="I84" s="150"/>
      <c r="J84" s="150"/>
      <c r="K84" s="150"/>
      <c r="L84" s="150"/>
      <c r="M84" s="150"/>
      <c r="N84" s="150"/>
      <c r="O84" s="150"/>
      <c r="P84" s="150"/>
      <c r="Q84" s="150"/>
      <c r="R84" s="150"/>
      <c r="S84" s="150"/>
      <c r="T84" s="150"/>
      <c r="U84" s="150"/>
      <c r="V84" s="150"/>
      <c r="W84" s="150"/>
      <c r="X84" s="150"/>
      <c r="Y84" s="150"/>
      <c r="Z84" s="150"/>
      <c r="AA84" s="150"/>
      <c r="AB84" s="150"/>
      <c r="AC84" s="150"/>
      <c r="AD84" s="150"/>
      <c r="AE84" s="150"/>
      <c r="AF84" s="150"/>
      <c r="AG84" s="150"/>
      <c r="AH84" s="150"/>
      <c r="AI84" s="150"/>
      <c r="AJ84" s="150"/>
      <c r="AK84" s="150"/>
      <c r="AL84" s="150"/>
      <c r="AM84" s="150"/>
    </row>
    <row r="85" spans="3:39" ht="30">
      <c r="C85" s="150"/>
      <c r="D85" s="150"/>
      <c r="E85" s="150"/>
      <c r="F85" s="150"/>
      <c r="G85" s="150"/>
      <c r="H85" s="150"/>
      <c r="I85" s="150"/>
      <c r="J85" s="150"/>
      <c r="K85" s="150"/>
      <c r="L85" s="150"/>
      <c r="M85" s="150"/>
      <c r="N85" s="150"/>
      <c r="O85" s="150"/>
      <c r="P85" s="150"/>
      <c r="Q85" s="150"/>
      <c r="R85" s="150"/>
      <c r="S85" s="150"/>
      <c r="T85" s="150"/>
      <c r="U85" s="150"/>
      <c r="V85" s="150"/>
      <c r="W85" s="150"/>
      <c r="X85" s="150"/>
      <c r="Y85" s="150"/>
      <c r="Z85" s="150"/>
      <c r="AA85" s="150"/>
      <c r="AB85" s="150"/>
      <c r="AC85" s="150"/>
      <c r="AD85" s="150"/>
      <c r="AE85" s="150"/>
      <c r="AF85" s="150"/>
      <c r="AG85" s="150"/>
      <c r="AH85" s="150"/>
      <c r="AI85" s="150"/>
      <c r="AJ85" s="150"/>
      <c r="AK85" s="150"/>
      <c r="AL85" s="150"/>
      <c r="AM85" s="150"/>
    </row>
    <row r="86" spans="3:39" ht="30">
      <c r="C86" s="150"/>
      <c r="D86" s="150"/>
      <c r="E86" s="150"/>
      <c r="F86" s="150"/>
      <c r="G86" s="150"/>
      <c r="H86" s="150"/>
      <c r="I86" s="150"/>
      <c r="J86" s="150"/>
      <c r="K86" s="150"/>
      <c r="L86" s="150"/>
      <c r="M86" s="150"/>
      <c r="N86" s="150"/>
      <c r="O86" s="150"/>
      <c r="P86" s="150"/>
      <c r="Q86" s="150"/>
      <c r="R86" s="150"/>
      <c r="S86" s="150"/>
      <c r="T86" s="150"/>
      <c r="U86" s="150"/>
      <c r="V86" s="150"/>
      <c r="W86" s="150"/>
      <c r="X86" s="150"/>
      <c r="Y86" s="150"/>
      <c r="Z86" s="150"/>
      <c r="AA86" s="150"/>
      <c r="AB86" s="150"/>
      <c r="AC86" s="150"/>
      <c r="AD86" s="150"/>
      <c r="AE86" s="150"/>
      <c r="AF86" s="150"/>
      <c r="AG86" s="150"/>
      <c r="AH86" s="150"/>
      <c r="AI86" s="150"/>
      <c r="AJ86" s="150"/>
      <c r="AK86" s="150"/>
      <c r="AL86" s="150"/>
      <c r="AM86" s="150"/>
    </row>
    <row r="87" spans="3:39" ht="30">
      <c r="C87" s="150"/>
      <c r="D87" s="150"/>
      <c r="E87" s="150"/>
      <c r="F87" s="150"/>
      <c r="G87" s="150"/>
      <c r="H87" s="150"/>
      <c r="I87" s="150"/>
      <c r="J87" s="150"/>
      <c r="K87" s="150"/>
      <c r="L87" s="150"/>
      <c r="M87" s="150"/>
      <c r="N87" s="150"/>
      <c r="O87" s="150"/>
      <c r="P87" s="150"/>
      <c r="Q87" s="150"/>
      <c r="R87" s="150"/>
      <c r="S87" s="150"/>
      <c r="T87" s="150"/>
      <c r="U87" s="150"/>
      <c r="V87" s="150"/>
      <c r="W87" s="150"/>
      <c r="X87" s="150"/>
      <c r="Y87" s="150"/>
      <c r="Z87" s="150"/>
      <c r="AA87" s="150"/>
      <c r="AB87" s="150"/>
      <c r="AC87" s="150"/>
      <c r="AD87" s="150"/>
      <c r="AE87" s="150"/>
      <c r="AF87" s="150"/>
      <c r="AG87" s="150"/>
      <c r="AH87" s="150"/>
      <c r="AI87" s="150"/>
      <c r="AJ87" s="150"/>
      <c r="AK87" s="150"/>
      <c r="AL87" s="150"/>
      <c r="AM87" s="150"/>
    </row>
    <row r="88" spans="3:39" ht="30">
      <c r="C88" s="150"/>
      <c r="D88" s="150"/>
      <c r="E88" s="150"/>
      <c r="F88" s="150"/>
      <c r="G88" s="150"/>
      <c r="H88" s="150"/>
      <c r="I88" s="150"/>
      <c r="J88" s="150"/>
      <c r="K88" s="150"/>
      <c r="L88" s="150"/>
      <c r="M88" s="150"/>
      <c r="N88" s="150"/>
      <c r="O88" s="150"/>
      <c r="P88" s="150"/>
      <c r="Q88" s="150"/>
      <c r="R88" s="150"/>
      <c r="S88" s="150"/>
      <c r="T88" s="150"/>
      <c r="U88" s="150"/>
      <c r="V88" s="150"/>
      <c r="W88" s="150"/>
      <c r="X88" s="150"/>
      <c r="Y88" s="150"/>
      <c r="Z88" s="150"/>
      <c r="AA88" s="150"/>
      <c r="AB88" s="150"/>
      <c r="AC88" s="150"/>
      <c r="AD88" s="150"/>
      <c r="AE88" s="150"/>
      <c r="AF88" s="150"/>
      <c r="AG88" s="150"/>
      <c r="AH88" s="150"/>
      <c r="AI88" s="150"/>
      <c r="AJ88" s="150"/>
      <c r="AK88" s="150"/>
      <c r="AL88" s="150"/>
      <c r="AM88" s="150"/>
    </row>
    <row r="89" spans="3:39" ht="30">
      <c r="C89" s="150"/>
      <c r="D89" s="150"/>
      <c r="E89" s="150"/>
      <c r="F89" s="150"/>
      <c r="G89" s="150"/>
      <c r="H89" s="150"/>
      <c r="I89" s="150"/>
      <c r="J89" s="150"/>
      <c r="K89" s="150"/>
      <c r="L89" s="150"/>
      <c r="M89" s="150"/>
      <c r="N89" s="150"/>
      <c r="O89" s="150"/>
      <c r="P89" s="150"/>
      <c r="Q89" s="150"/>
      <c r="R89" s="150"/>
      <c r="S89" s="150"/>
      <c r="T89" s="150"/>
      <c r="U89" s="150"/>
      <c r="V89" s="150"/>
      <c r="W89" s="150"/>
      <c r="X89" s="150"/>
      <c r="Y89" s="150"/>
      <c r="Z89" s="150"/>
      <c r="AA89" s="150"/>
      <c r="AB89" s="150"/>
      <c r="AC89" s="150"/>
      <c r="AD89" s="150"/>
      <c r="AE89" s="150"/>
      <c r="AF89" s="150"/>
      <c r="AG89" s="150"/>
      <c r="AH89" s="150"/>
      <c r="AI89" s="150"/>
      <c r="AJ89" s="150"/>
      <c r="AK89" s="150"/>
      <c r="AL89" s="150"/>
      <c r="AM89" s="150"/>
    </row>
    <row r="90" spans="3:39" ht="30">
      <c r="C90" s="150"/>
      <c r="D90" s="150"/>
      <c r="E90" s="150"/>
      <c r="F90" s="150"/>
      <c r="G90" s="150"/>
      <c r="H90" s="150"/>
      <c r="I90" s="150"/>
      <c r="J90" s="150"/>
      <c r="K90" s="150"/>
      <c r="L90" s="150"/>
      <c r="M90" s="150"/>
      <c r="N90" s="150"/>
      <c r="O90" s="150"/>
      <c r="P90" s="150"/>
      <c r="Q90" s="150"/>
      <c r="R90" s="150"/>
      <c r="S90" s="150"/>
      <c r="T90" s="150"/>
      <c r="U90" s="150"/>
      <c r="V90" s="150"/>
      <c r="W90" s="150"/>
      <c r="X90" s="150"/>
      <c r="Y90" s="150"/>
      <c r="Z90" s="150"/>
      <c r="AA90" s="150"/>
      <c r="AB90" s="150"/>
      <c r="AC90" s="150"/>
      <c r="AD90" s="150"/>
      <c r="AE90" s="150"/>
      <c r="AF90" s="150"/>
      <c r="AG90" s="150"/>
      <c r="AH90" s="150"/>
      <c r="AI90" s="150"/>
      <c r="AJ90" s="150"/>
      <c r="AK90" s="150"/>
      <c r="AL90" s="150"/>
      <c r="AM90" s="150"/>
    </row>
    <row r="91" spans="3:39" ht="30">
      <c r="C91" s="150"/>
      <c r="D91" s="150"/>
      <c r="E91" s="150"/>
      <c r="F91" s="150"/>
      <c r="G91" s="150"/>
      <c r="H91" s="150"/>
      <c r="I91" s="150"/>
      <c r="J91" s="150"/>
      <c r="K91" s="150"/>
      <c r="L91" s="150"/>
      <c r="M91" s="150"/>
      <c r="N91" s="150"/>
      <c r="O91" s="150"/>
      <c r="P91" s="150"/>
      <c r="Q91" s="150"/>
      <c r="R91" s="150"/>
      <c r="S91" s="150"/>
      <c r="T91" s="150"/>
      <c r="U91" s="150"/>
      <c r="V91" s="150"/>
      <c r="W91" s="150"/>
      <c r="X91" s="150"/>
      <c r="Y91" s="150"/>
      <c r="Z91" s="150"/>
      <c r="AA91" s="150"/>
      <c r="AB91" s="150"/>
      <c r="AC91" s="150"/>
      <c r="AD91" s="150"/>
      <c r="AE91" s="150"/>
      <c r="AF91" s="150"/>
      <c r="AG91" s="150"/>
      <c r="AH91" s="150"/>
      <c r="AI91" s="150"/>
      <c r="AJ91" s="150"/>
      <c r="AK91" s="150"/>
      <c r="AL91" s="150"/>
      <c r="AM91" s="150"/>
    </row>
    <row r="92" spans="3:39" ht="30">
      <c r="C92" s="150"/>
      <c r="D92" s="150"/>
      <c r="E92" s="150"/>
      <c r="F92" s="150"/>
      <c r="G92" s="150"/>
      <c r="H92" s="150"/>
      <c r="I92" s="150"/>
      <c r="J92" s="150"/>
      <c r="K92" s="150"/>
      <c r="L92" s="150"/>
      <c r="M92" s="150"/>
      <c r="N92" s="150"/>
      <c r="O92" s="150"/>
      <c r="P92" s="150"/>
      <c r="Q92" s="150"/>
      <c r="R92" s="150"/>
      <c r="S92" s="150"/>
      <c r="T92" s="150"/>
      <c r="U92" s="150"/>
      <c r="V92" s="150"/>
      <c r="W92" s="150"/>
      <c r="X92" s="150"/>
      <c r="Y92" s="150"/>
      <c r="Z92" s="150"/>
      <c r="AA92" s="150"/>
      <c r="AB92" s="150"/>
      <c r="AC92" s="150"/>
      <c r="AD92" s="150"/>
      <c r="AE92" s="150"/>
      <c r="AF92" s="150"/>
      <c r="AG92" s="150"/>
      <c r="AH92" s="150"/>
      <c r="AI92" s="150"/>
      <c r="AJ92" s="150"/>
      <c r="AK92" s="150"/>
      <c r="AL92" s="150"/>
      <c r="AM92" s="150"/>
    </row>
    <row r="93" spans="3:39" ht="30">
      <c r="C93" s="150"/>
      <c r="D93" s="150"/>
      <c r="E93" s="150"/>
      <c r="F93" s="150"/>
      <c r="G93" s="150"/>
      <c r="H93" s="150"/>
      <c r="I93" s="150"/>
      <c r="J93" s="150"/>
      <c r="K93" s="150"/>
      <c r="L93" s="150"/>
      <c r="M93" s="150"/>
      <c r="N93" s="150"/>
      <c r="O93" s="150"/>
      <c r="P93" s="150"/>
      <c r="Q93" s="150"/>
      <c r="R93" s="150"/>
      <c r="S93" s="150"/>
      <c r="T93" s="150"/>
      <c r="U93" s="150"/>
      <c r="V93" s="150"/>
      <c r="W93" s="150"/>
      <c r="X93" s="150"/>
      <c r="Y93" s="150"/>
      <c r="Z93" s="150"/>
      <c r="AA93" s="150"/>
      <c r="AB93" s="150"/>
      <c r="AC93" s="150"/>
      <c r="AD93" s="150"/>
      <c r="AE93" s="150"/>
      <c r="AF93" s="150"/>
      <c r="AG93" s="150"/>
      <c r="AH93" s="150"/>
      <c r="AI93" s="150"/>
      <c r="AJ93" s="150"/>
      <c r="AK93" s="150"/>
      <c r="AL93" s="150"/>
      <c r="AM93" s="150"/>
    </row>
    <row r="94" spans="3:39" ht="30">
      <c r="C94" s="150"/>
      <c r="D94" s="150"/>
      <c r="E94" s="150"/>
      <c r="F94" s="150"/>
      <c r="G94" s="150"/>
      <c r="H94" s="150"/>
      <c r="I94" s="150"/>
      <c r="J94" s="150"/>
      <c r="K94" s="150"/>
      <c r="L94" s="150"/>
      <c r="M94" s="150"/>
      <c r="N94" s="150"/>
      <c r="O94" s="150"/>
      <c r="P94" s="150"/>
      <c r="Q94" s="150"/>
      <c r="R94" s="150"/>
      <c r="S94" s="150"/>
      <c r="T94" s="150"/>
      <c r="U94" s="150"/>
      <c r="V94" s="150"/>
      <c r="W94" s="150"/>
      <c r="X94" s="150"/>
      <c r="Y94" s="150"/>
      <c r="Z94" s="150"/>
      <c r="AA94" s="150"/>
      <c r="AB94" s="150"/>
      <c r="AC94" s="150"/>
      <c r="AD94" s="150"/>
      <c r="AE94" s="150"/>
      <c r="AF94" s="150"/>
      <c r="AG94" s="150"/>
      <c r="AH94" s="150"/>
      <c r="AI94" s="150"/>
      <c r="AJ94" s="150"/>
      <c r="AK94" s="150"/>
      <c r="AL94" s="150"/>
      <c r="AM94" s="150"/>
    </row>
    <row r="95" spans="3:39" ht="30">
      <c r="C95" s="150"/>
      <c r="D95" s="150"/>
      <c r="E95" s="150"/>
      <c r="F95" s="150"/>
      <c r="G95" s="150"/>
      <c r="H95" s="150"/>
      <c r="I95" s="150"/>
      <c r="J95" s="150"/>
      <c r="K95" s="150"/>
      <c r="L95" s="150"/>
      <c r="M95" s="150"/>
      <c r="N95" s="150"/>
      <c r="O95" s="150"/>
      <c r="P95" s="150"/>
      <c r="Q95" s="150"/>
      <c r="R95" s="150"/>
      <c r="S95" s="150"/>
      <c r="T95" s="150"/>
      <c r="U95" s="150"/>
      <c r="V95" s="150"/>
      <c r="W95" s="150"/>
      <c r="X95" s="150"/>
      <c r="Y95" s="150"/>
      <c r="Z95" s="150"/>
      <c r="AA95" s="150"/>
      <c r="AB95" s="150"/>
      <c r="AC95" s="150"/>
      <c r="AD95" s="150"/>
      <c r="AE95" s="150"/>
      <c r="AF95" s="150"/>
      <c r="AG95" s="150"/>
      <c r="AH95" s="150"/>
      <c r="AI95" s="150"/>
      <c r="AJ95" s="150"/>
      <c r="AK95" s="150"/>
      <c r="AL95" s="150"/>
      <c r="AM95" s="150"/>
    </row>
    <row r="96" spans="3:39" ht="30">
      <c r="C96" s="150"/>
      <c r="D96" s="150"/>
      <c r="E96" s="150"/>
      <c r="F96" s="150"/>
      <c r="G96" s="150"/>
      <c r="H96" s="150"/>
      <c r="I96" s="150"/>
      <c r="J96" s="150"/>
      <c r="K96" s="150"/>
      <c r="L96" s="150"/>
      <c r="M96" s="150"/>
      <c r="N96" s="150"/>
      <c r="O96" s="150"/>
      <c r="P96" s="150"/>
      <c r="Q96" s="150"/>
      <c r="R96" s="150"/>
      <c r="S96" s="150"/>
      <c r="T96" s="150"/>
      <c r="U96" s="150"/>
      <c r="V96" s="150"/>
      <c r="W96" s="150"/>
      <c r="X96" s="150"/>
      <c r="Y96" s="150"/>
      <c r="Z96" s="150"/>
      <c r="AA96" s="150"/>
      <c r="AB96" s="150"/>
      <c r="AC96" s="150"/>
      <c r="AD96" s="150"/>
      <c r="AE96" s="150"/>
      <c r="AF96" s="150"/>
      <c r="AG96" s="150"/>
      <c r="AH96" s="150"/>
      <c r="AI96" s="150"/>
      <c r="AJ96" s="150"/>
      <c r="AK96" s="150"/>
      <c r="AL96" s="150"/>
      <c r="AM96" s="150"/>
    </row>
    <row r="97" spans="3:39" ht="30">
      <c r="C97" s="150"/>
      <c r="D97" s="150"/>
      <c r="E97" s="150"/>
      <c r="F97" s="150"/>
      <c r="G97" s="150"/>
      <c r="H97" s="150"/>
      <c r="I97" s="150"/>
      <c r="J97" s="150"/>
      <c r="K97" s="150"/>
      <c r="L97" s="150"/>
      <c r="M97" s="150"/>
      <c r="N97" s="150"/>
      <c r="O97" s="150"/>
      <c r="P97" s="150"/>
      <c r="Q97" s="150"/>
      <c r="R97" s="150"/>
      <c r="S97" s="150"/>
      <c r="T97" s="150"/>
      <c r="U97" s="150"/>
      <c r="V97" s="150"/>
      <c r="W97" s="150"/>
      <c r="X97" s="150"/>
      <c r="Y97" s="150"/>
      <c r="Z97" s="150"/>
      <c r="AA97" s="150"/>
      <c r="AB97" s="150"/>
      <c r="AC97" s="150"/>
      <c r="AD97" s="150"/>
      <c r="AE97" s="150"/>
      <c r="AF97" s="150"/>
      <c r="AG97" s="150"/>
      <c r="AH97" s="150"/>
      <c r="AI97" s="150"/>
      <c r="AJ97" s="150"/>
      <c r="AK97" s="150"/>
      <c r="AL97" s="150"/>
      <c r="AM97" s="150"/>
    </row>
    <row r="98" spans="3:39" ht="30">
      <c r="C98" s="150"/>
      <c r="D98" s="150"/>
      <c r="E98" s="150"/>
      <c r="F98" s="150"/>
      <c r="G98" s="150"/>
      <c r="H98" s="150"/>
      <c r="I98" s="150"/>
      <c r="J98" s="150"/>
      <c r="K98" s="150"/>
      <c r="L98" s="150"/>
      <c r="M98" s="150"/>
      <c r="N98" s="150"/>
      <c r="O98" s="150"/>
      <c r="P98" s="150"/>
      <c r="Q98" s="150"/>
      <c r="R98" s="150"/>
      <c r="S98" s="150"/>
      <c r="T98" s="150"/>
      <c r="U98" s="150"/>
      <c r="V98" s="150"/>
      <c r="W98" s="150"/>
      <c r="X98" s="150"/>
      <c r="Y98" s="150"/>
      <c r="Z98" s="150"/>
      <c r="AA98" s="150"/>
      <c r="AB98" s="150"/>
      <c r="AC98" s="150"/>
      <c r="AD98" s="150"/>
      <c r="AE98" s="150"/>
      <c r="AF98" s="150"/>
      <c r="AG98" s="150"/>
      <c r="AH98" s="150"/>
      <c r="AI98" s="150"/>
      <c r="AJ98" s="150"/>
      <c r="AK98" s="150"/>
      <c r="AL98" s="150"/>
      <c r="AM98" s="150"/>
    </row>
    <row r="99" spans="3:39" ht="30">
      <c r="C99" s="150"/>
      <c r="D99" s="150"/>
      <c r="E99" s="150"/>
      <c r="F99" s="150"/>
      <c r="G99" s="150"/>
      <c r="H99" s="150"/>
      <c r="I99" s="150"/>
      <c r="J99" s="150"/>
      <c r="K99" s="150"/>
      <c r="L99" s="150"/>
      <c r="M99" s="150"/>
      <c r="N99" s="150"/>
      <c r="O99" s="150"/>
      <c r="P99" s="150"/>
      <c r="Q99" s="150"/>
      <c r="R99" s="150"/>
      <c r="S99" s="150"/>
      <c r="T99" s="150"/>
      <c r="U99" s="150"/>
      <c r="V99" s="150"/>
      <c r="W99" s="150"/>
      <c r="X99" s="150"/>
      <c r="Y99" s="150"/>
      <c r="Z99" s="150"/>
      <c r="AA99" s="150"/>
      <c r="AB99" s="150"/>
      <c r="AC99" s="150"/>
      <c r="AD99" s="150"/>
      <c r="AE99" s="150"/>
      <c r="AF99" s="150"/>
      <c r="AG99" s="150"/>
      <c r="AH99" s="150"/>
      <c r="AI99" s="150"/>
      <c r="AJ99" s="150"/>
      <c r="AK99" s="150"/>
      <c r="AL99" s="150"/>
      <c r="AM99" s="150"/>
    </row>
    <row r="100" spans="3:39" ht="30">
      <c r="C100" s="150"/>
      <c r="D100" s="150"/>
      <c r="E100" s="150"/>
      <c r="F100" s="150"/>
      <c r="G100" s="150"/>
      <c r="H100" s="150"/>
      <c r="I100" s="150"/>
      <c r="J100" s="150"/>
      <c r="K100" s="150"/>
      <c r="L100" s="150"/>
      <c r="M100" s="150"/>
      <c r="N100" s="150"/>
      <c r="O100" s="150"/>
      <c r="P100" s="150"/>
      <c r="Q100" s="150"/>
      <c r="R100" s="150"/>
      <c r="S100" s="150"/>
      <c r="T100" s="150"/>
      <c r="U100" s="150"/>
      <c r="V100" s="150"/>
      <c r="W100" s="150"/>
      <c r="X100" s="150"/>
      <c r="Y100" s="150"/>
      <c r="Z100" s="150"/>
      <c r="AA100" s="150"/>
      <c r="AB100" s="150"/>
      <c r="AC100" s="150"/>
      <c r="AD100" s="150"/>
      <c r="AE100" s="150"/>
      <c r="AF100" s="150"/>
      <c r="AG100" s="150"/>
      <c r="AH100" s="150"/>
      <c r="AI100" s="150"/>
      <c r="AJ100" s="150"/>
      <c r="AK100" s="150"/>
      <c r="AL100" s="150"/>
      <c r="AM100" s="150"/>
    </row>
    <row r="101" spans="3:39" ht="30">
      <c r="C101" s="150"/>
      <c r="D101" s="150"/>
      <c r="E101" s="150"/>
      <c r="F101" s="150"/>
      <c r="G101" s="150"/>
      <c r="H101" s="150"/>
      <c r="I101" s="150"/>
      <c r="J101" s="150"/>
      <c r="K101" s="150"/>
      <c r="L101" s="150"/>
      <c r="M101" s="150"/>
      <c r="N101" s="150"/>
      <c r="O101" s="150"/>
      <c r="P101" s="150"/>
      <c r="Q101" s="150"/>
      <c r="R101" s="150"/>
      <c r="S101" s="150"/>
      <c r="T101" s="150"/>
      <c r="U101" s="150"/>
      <c r="V101" s="150"/>
      <c r="W101" s="150"/>
      <c r="X101" s="150"/>
      <c r="Y101" s="150"/>
      <c r="Z101" s="150"/>
      <c r="AA101" s="150"/>
      <c r="AB101" s="150"/>
      <c r="AC101" s="150"/>
      <c r="AD101" s="150"/>
      <c r="AE101" s="150"/>
      <c r="AF101" s="150"/>
      <c r="AG101" s="150"/>
      <c r="AH101" s="150"/>
      <c r="AI101" s="150"/>
      <c r="AJ101" s="150"/>
      <c r="AK101" s="150"/>
      <c r="AL101" s="150"/>
      <c r="AM101" s="150"/>
    </row>
    <row r="102" spans="3:39" ht="30">
      <c r="C102" s="150"/>
      <c r="D102" s="150"/>
      <c r="E102" s="150"/>
      <c r="F102" s="150"/>
      <c r="G102" s="150"/>
      <c r="H102" s="150"/>
      <c r="I102" s="150"/>
      <c r="J102" s="150"/>
      <c r="K102" s="150"/>
      <c r="L102" s="150"/>
      <c r="M102" s="150"/>
      <c r="N102" s="150"/>
      <c r="O102" s="150"/>
      <c r="P102" s="150"/>
      <c r="Q102" s="150"/>
      <c r="R102" s="150"/>
      <c r="S102" s="150"/>
      <c r="T102" s="150"/>
      <c r="U102" s="150"/>
      <c r="V102" s="150"/>
      <c r="W102" s="150"/>
      <c r="X102" s="150"/>
      <c r="Y102" s="150"/>
      <c r="Z102" s="150"/>
      <c r="AA102" s="150"/>
      <c r="AB102" s="150"/>
      <c r="AC102" s="150"/>
      <c r="AD102" s="150"/>
      <c r="AE102" s="150"/>
      <c r="AF102" s="150"/>
      <c r="AG102" s="150"/>
      <c r="AH102" s="150"/>
      <c r="AI102" s="150"/>
      <c r="AJ102" s="150"/>
      <c r="AK102" s="150"/>
      <c r="AL102" s="150"/>
      <c r="AM102" s="150"/>
    </row>
    <row r="103" spans="3:39" ht="30">
      <c r="C103" s="150"/>
      <c r="D103" s="150"/>
      <c r="E103" s="150"/>
      <c r="F103" s="150"/>
      <c r="G103" s="150"/>
      <c r="H103" s="150"/>
      <c r="I103" s="150"/>
      <c r="J103" s="150"/>
      <c r="K103" s="150"/>
      <c r="L103" s="150"/>
      <c r="M103" s="150"/>
      <c r="N103" s="150"/>
      <c r="O103" s="150"/>
      <c r="P103" s="150"/>
      <c r="Q103" s="150"/>
      <c r="R103" s="150"/>
      <c r="S103" s="150"/>
      <c r="T103" s="150"/>
      <c r="U103" s="150"/>
      <c r="V103" s="150"/>
      <c r="W103" s="150"/>
      <c r="X103" s="150"/>
      <c r="Y103" s="150"/>
      <c r="Z103" s="150"/>
      <c r="AA103" s="150"/>
      <c r="AB103" s="150"/>
      <c r="AC103" s="150"/>
      <c r="AD103" s="150"/>
      <c r="AE103" s="150"/>
      <c r="AF103" s="150"/>
      <c r="AG103" s="150"/>
      <c r="AH103" s="150"/>
      <c r="AI103" s="150"/>
      <c r="AJ103" s="150"/>
      <c r="AK103" s="150"/>
      <c r="AL103" s="150"/>
      <c r="AM103" s="150"/>
    </row>
    <row r="104" spans="3:39" ht="30">
      <c r="C104" s="150"/>
      <c r="D104" s="150"/>
      <c r="E104" s="150"/>
      <c r="F104" s="150"/>
      <c r="G104" s="150"/>
      <c r="H104" s="150"/>
      <c r="I104" s="150"/>
      <c r="J104" s="150"/>
      <c r="K104" s="150"/>
      <c r="L104" s="150"/>
      <c r="M104" s="150"/>
      <c r="N104" s="150"/>
      <c r="O104" s="150"/>
      <c r="P104" s="150"/>
      <c r="Q104" s="150"/>
      <c r="R104" s="150"/>
      <c r="S104" s="150"/>
      <c r="T104" s="150"/>
      <c r="U104" s="150"/>
      <c r="V104" s="150"/>
      <c r="W104" s="150"/>
      <c r="X104" s="150"/>
      <c r="Y104" s="150"/>
      <c r="Z104" s="150"/>
      <c r="AA104" s="150"/>
      <c r="AB104" s="150"/>
      <c r="AC104" s="150"/>
      <c r="AD104" s="150"/>
      <c r="AE104" s="150"/>
      <c r="AF104" s="150"/>
      <c r="AG104" s="150"/>
      <c r="AH104" s="150"/>
      <c r="AI104" s="150"/>
      <c r="AJ104" s="150"/>
      <c r="AK104" s="150"/>
      <c r="AL104" s="150"/>
      <c r="AM104" s="150"/>
    </row>
    <row r="105" spans="3:39" ht="30">
      <c r="C105" s="150"/>
      <c r="D105" s="150"/>
      <c r="E105" s="150"/>
      <c r="F105" s="150"/>
      <c r="G105" s="150"/>
      <c r="H105" s="150"/>
      <c r="I105" s="150"/>
      <c r="J105" s="150"/>
      <c r="K105" s="150"/>
      <c r="L105" s="150"/>
      <c r="M105" s="150"/>
      <c r="N105" s="150"/>
      <c r="O105" s="150"/>
      <c r="P105" s="150"/>
      <c r="Q105" s="150"/>
      <c r="R105" s="150"/>
      <c r="S105" s="150"/>
      <c r="T105" s="150"/>
      <c r="U105" s="150"/>
      <c r="V105" s="150"/>
      <c r="W105" s="150"/>
      <c r="X105" s="150"/>
      <c r="Y105" s="150"/>
      <c r="Z105" s="150"/>
      <c r="AA105" s="150"/>
      <c r="AB105" s="150"/>
      <c r="AC105" s="150"/>
      <c r="AD105" s="150"/>
      <c r="AE105" s="150"/>
      <c r="AF105" s="150"/>
      <c r="AG105" s="150"/>
      <c r="AH105" s="150"/>
      <c r="AI105" s="150"/>
      <c r="AJ105" s="150"/>
      <c r="AK105" s="150"/>
      <c r="AL105" s="150"/>
      <c r="AM105" s="150"/>
    </row>
    <row r="106" spans="3:39" ht="30">
      <c r="C106" s="150"/>
      <c r="D106" s="150"/>
      <c r="E106" s="150"/>
      <c r="F106" s="150"/>
      <c r="G106" s="150"/>
      <c r="H106" s="150"/>
      <c r="I106" s="150"/>
      <c r="J106" s="150"/>
      <c r="K106" s="150"/>
      <c r="L106" s="150"/>
      <c r="M106" s="150"/>
      <c r="N106" s="150"/>
      <c r="O106" s="150"/>
      <c r="P106" s="150"/>
      <c r="Q106" s="150"/>
      <c r="R106" s="150"/>
      <c r="S106" s="150"/>
      <c r="T106" s="150"/>
      <c r="U106" s="150"/>
      <c r="V106" s="150"/>
      <c r="W106" s="150"/>
      <c r="X106" s="150"/>
      <c r="Y106" s="150"/>
      <c r="Z106" s="150"/>
      <c r="AA106" s="150"/>
      <c r="AB106" s="150"/>
      <c r="AC106" s="150"/>
      <c r="AD106" s="150"/>
      <c r="AE106" s="150"/>
      <c r="AF106" s="150"/>
      <c r="AG106" s="150"/>
      <c r="AH106" s="150"/>
      <c r="AI106" s="150"/>
      <c r="AJ106" s="150"/>
      <c r="AK106" s="150"/>
      <c r="AL106" s="150"/>
      <c r="AM106" s="150"/>
    </row>
    <row r="107" spans="3:39" ht="30">
      <c r="C107" s="150"/>
      <c r="D107" s="150"/>
      <c r="E107" s="150"/>
      <c r="F107" s="150"/>
      <c r="G107" s="150"/>
      <c r="H107" s="150"/>
      <c r="I107" s="150"/>
      <c r="J107" s="150"/>
      <c r="K107" s="150"/>
      <c r="L107" s="150"/>
      <c r="M107" s="150"/>
      <c r="N107" s="150"/>
      <c r="O107" s="150"/>
      <c r="P107" s="150"/>
      <c r="Q107" s="150"/>
      <c r="R107" s="150"/>
      <c r="S107" s="150"/>
      <c r="T107" s="150"/>
      <c r="U107" s="150"/>
      <c r="V107" s="150"/>
      <c r="W107" s="150"/>
      <c r="X107" s="150"/>
      <c r="Y107" s="150"/>
      <c r="Z107" s="150"/>
      <c r="AA107" s="150"/>
      <c r="AB107" s="150"/>
      <c r="AC107" s="150"/>
      <c r="AD107" s="150"/>
      <c r="AE107" s="150"/>
      <c r="AF107" s="150"/>
      <c r="AG107" s="150"/>
      <c r="AH107" s="150"/>
      <c r="AI107" s="150"/>
      <c r="AJ107" s="150"/>
      <c r="AK107" s="150"/>
      <c r="AL107" s="150"/>
      <c r="AM107" s="150"/>
    </row>
    <row r="108" spans="3:39" ht="30">
      <c r="C108" s="150"/>
      <c r="D108" s="150"/>
      <c r="E108" s="150"/>
      <c r="F108" s="150"/>
      <c r="G108" s="150"/>
      <c r="H108" s="150"/>
      <c r="I108" s="150"/>
      <c r="J108" s="150"/>
      <c r="K108" s="150"/>
      <c r="L108" s="150"/>
      <c r="M108" s="150"/>
      <c r="N108" s="150"/>
      <c r="O108" s="150"/>
      <c r="P108" s="150"/>
      <c r="Q108" s="150"/>
      <c r="R108" s="150"/>
      <c r="S108" s="150"/>
      <c r="T108" s="150"/>
      <c r="U108" s="150"/>
      <c r="V108" s="150"/>
      <c r="W108" s="150"/>
      <c r="X108" s="150"/>
      <c r="Y108" s="150"/>
      <c r="Z108" s="150"/>
      <c r="AA108" s="150"/>
      <c r="AB108" s="150"/>
      <c r="AC108" s="150"/>
      <c r="AD108" s="150"/>
      <c r="AE108" s="150"/>
      <c r="AF108" s="150"/>
      <c r="AG108" s="150"/>
      <c r="AH108" s="150"/>
      <c r="AI108" s="150"/>
      <c r="AJ108" s="150"/>
      <c r="AK108" s="150"/>
      <c r="AL108" s="150"/>
      <c r="AM108" s="150"/>
    </row>
    <row r="109" spans="3:39" ht="30">
      <c r="C109" s="150"/>
      <c r="D109" s="150"/>
      <c r="E109" s="150"/>
      <c r="F109" s="150"/>
      <c r="G109" s="150"/>
      <c r="H109" s="150"/>
      <c r="I109" s="150"/>
      <c r="J109" s="150"/>
      <c r="K109" s="150"/>
      <c r="L109" s="150"/>
      <c r="M109" s="150"/>
      <c r="N109" s="150"/>
      <c r="O109" s="150"/>
      <c r="P109" s="150"/>
      <c r="Q109" s="150"/>
      <c r="R109" s="150"/>
      <c r="S109" s="150"/>
      <c r="T109" s="150"/>
      <c r="U109" s="150"/>
      <c r="V109" s="150"/>
      <c r="W109" s="150"/>
      <c r="X109" s="150"/>
      <c r="Y109" s="150"/>
      <c r="Z109" s="150"/>
      <c r="AA109" s="150"/>
      <c r="AB109" s="150"/>
      <c r="AC109" s="150"/>
      <c r="AD109" s="150"/>
      <c r="AE109" s="150"/>
      <c r="AF109" s="150"/>
      <c r="AG109" s="150"/>
      <c r="AH109" s="150"/>
      <c r="AI109" s="150"/>
      <c r="AJ109" s="150"/>
      <c r="AK109" s="150"/>
      <c r="AL109" s="150"/>
      <c r="AM109" s="150"/>
    </row>
    <row r="110" spans="3:39" ht="30">
      <c r="C110" s="150"/>
      <c r="D110" s="150"/>
      <c r="E110" s="150"/>
      <c r="F110" s="150"/>
      <c r="G110" s="150"/>
      <c r="H110" s="150"/>
      <c r="I110" s="150"/>
      <c r="J110" s="150"/>
      <c r="K110" s="150"/>
      <c r="L110" s="150"/>
      <c r="M110" s="150"/>
      <c r="N110" s="150"/>
      <c r="O110" s="150"/>
      <c r="P110" s="150"/>
      <c r="Q110" s="150"/>
      <c r="R110" s="150"/>
      <c r="S110" s="150"/>
      <c r="T110" s="150"/>
      <c r="U110" s="150"/>
      <c r="V110" s="150"/>
      <c r="W110" s="150"/>
      <c r="X110" s="150"/>
      <c r="Y110" s="150"/>
      <c r="Z110" s="150"/>
      <c r="AA110" s="150"/>
      <c r="AB110" s="150"/>
      <c r="AC110" s="150"/>
      <c r="AD110" s="150"/>
      <c r="AE110" s="150"/>
      <c r="AF110" s="150"/>
      <c r="AG110" s="150"/>
      <c r="AH110" s="150"/>
      <c r="AI110" s="150"/>
      <c r="AJ110" s="150"/>
      <c r="AK110" s="150"/>
      <c r="AL110" s="150"/>
      <c r="AM110" s="150"/>
    </row>
    <row r="111" spans="3:39" ht="30">
      <c r="C111" s="150"/>
      <c r="D111" s="150"/>
      <c r="E111" s="150"/>
      <c r="F111" s="150"/>
      <c r="G111" s="150"/>
      <c r="H111" s="150"/>
      <c r="I111" s="150"/>
      <c r="J111" s="150"/>
      <c r="K111" s="150"/>
      <c r="L111" s="150"/>
      <c r="M111" s="150"/>
      <c r="N111" s="150"/>
      <c r="O111" s="150"/>
      <c r="P111" s="150"/>
      <c r="Q111" s="150"/>
      <c r="R111" s="150"/>
      <c r="S111" s="150"/>
      <c r="T111" s="150"/>
      <c r="U111" s="150"/>
      <c r="V111" s="150"/>
      <c r="W111" s="150"/>
      <c r="X111" s="150"/>
      <c r="Y111" s="150"/>
      <c r="Z111" s="150"/>
      <c r="AA111" s="150"/>
      <c r="AB111" s="150"/>
      <c r="AC111" s="150"/>
      <c r="AD111" s="150"/>
      <c r="AE111" s="150"/>
      <c r="AF111" s="150"/>
      <c r="AG111" s="150"/>
      <c r="AH111" s="150"/>
      <c r="AI111" s="150"/>
      <c r="AJ111" s="150"/>
      <c r="AK111" s="150"/>
      <c r="AL111" s="150"/>
      <c r="AM111" s="150"/>
    </row>
    <row r="112" spans="3:39" ht="30">
      <c r="C112" s="150"/>
      <c r="D112" s="150"/>
      <c r="E112" s="150"/>
      <c r="F112" s="150"/>
      <c r="G112" s="150"/>
      <c r="H112" s="150"/>
      <c r="I112" s="150"/>
      <c r="J112" s="150"/>
      <c r="K112" s="150"/>
      <c r="L112" s="150"/>
      <c r="M112" s="150"/>
      <c r="N112" s="150"/>
      <c r="O112" s="150"/>
      <c r="P112" s="150"/>
      <c r="Q112" s="150"/>
      <c r="R112" s="150"/>
      <c r="S112" s="150"/>
      <c r="T112" s="150"/>
      <c r="U112" s="150"/>
      <c r="V112" s="150"/>
      <c r="W112" s="150"/>
      <c r="X112" s="150"/>
      <c r="Y112" s="150"/>
      <c r="Z112" s="150"/>
      <c r="AA112" s="150"/>
      <c r="AB112" s="150"/>
      <c r="AC112" s="150"/>
      <c r="AD112" s="150"/>
      <c r="AE112" s="150"/>
      <c r="AF112" s="150"/>
      <c r="AG112" s="150"/>
      <c r="AH112" s="150"/>
      <c r="AI112" s="150"/>
      <c r="AJ112" s="150"/>
      <c r="AK112" s="150"/>
      <c r="AL112" s="150"/>
      <c r="AM112" s="150"/>
    </row>
    <row r="113" spans="3:39" ht="30">
      <c r="C113" s="150"/>
      <c r="D113" s="150"/>
      <c r="E113" s="150"/>
      <c r="F113" s="150"/>
      <c r="G113" s="150"/>
      <c r="H113" s="150"/>
      <c r="I113" s="150"/>
      <c r="J113" s="150"/>
      <c r="K113" s="150"/>
      <c r="L113" s="150"/>
      <c r="M113" s="150"/>
      <c r="N113" s="150"/>
      <c r="O113" s="150"/>
      <c r="P113" s="150"/>
      <c r="Q113" s="150"/>
      <c r="R113" s="150"/>
      <c r="S113" s="150"/>
      <c r="T113" s="150"/>
      <c r="U113" s="150"/>
      <c r="V113" s="150"/>
      <c r="W113" s="150"/>
      <c r="X113" s="150"/>
      <c r="Y113" s="150"/>
      <c r="Z113" s="150"/>
      <c r="AA113" s="150"/>
      <c r="AB113" s="150"/>
      <c r="AC113" s="150"/>
      <c r="AD113" s="150"/>
      <c r="AE113" s="150"/>
      <c r="AF113" s="150"/>
      <c r="AG113" s="150"/>
      <c r="AH113" s="150"/>
      <c r="AI113" s="150"/>
      <c r="AJ113" s="150"/>
      <c r="AK113" s="150"/>
      <c r="AL113" s="150"/>
      <c r="AM113" s="150"/>
    </row>
    <row r="114" spans="3:39" ht="30">
      <c r="C114" s="150"/>
      <c r="D114" s="150"/>
      <c r="E114" s="150"/>
      <c r="F114" s="150"/>
      <c r="G114" s="150"/>
      <c r="H114" s="150"/>
      <c r="I114" s="150"/>
      <c r="J114" s="150"/>
      <c r="K114" s="150"/>
      <c r="L114" s="150"/>
      <c r="M114" s="150"/>
      <c r="N114" s="150"/>
      <c r="O114" s="150"/>
      <c r="P114" s="150"/>
      <c r="Q114" s="150"/>
      <c r="R114" s="150"/>
      <c r="S114" s="150"/>
      <c r="T114" s="150"/>
      <c r="U114" s="150"/>
      <c r="V114" s="150"/>
      <c r="W114" s="150"/>
      <c r="X114" s="150"/>
      <c r="Y114" s="150"/>
      <c r="Z114" s="150"/>
      <c r="AA114" s="150"/>
      <c r="AB114" s="150"/>
      <c r="AC114" s="150"/>
      <c r="AD114" s="150"/>
      <c r="AE114" s="150"/>
      <c r="AF114" s="150"/>
      <c r="AG114" s="150"/>
      <c r="AH114" s="150"/>
      <c r="AI114" s="150"/>
      <c r="AJ114" s="150"/>
      <c r="AK114" s="150"/>
      <c r="AL114" s="150"/>
      <c r="AM114" s="150"/>
    </row>
    <row r="115" spans="3:39" ht="30">
      <c r="C115" s="150"/>
      <c r="D115" s="150"/>
      <c r="E115" s="150"/>
      <c r="F115" s="150"/>
      <c r="G115" s="150"/>
      <c r="H115" s="150"/>
      <c r="I115" s="150"/>
      <c r="J115" s="150"/>
      <c r="K115" s="150"/>
      <c r="L115" s="150"/>
      <c r="M115" s="150"/>
      <c r="N115" s="150"/>
      <c r="O115" s="150"/>
      <c r="P115" s="150"/>
      <c r="Q115" s="150"/>
      <c r="R115" s="150"/>
      <c r="S115" s="150"/>
      <c r="T115" s="150"/>
      <c r="U115" s="150"/>
      <c r="V115" s="150"/>
      <c r="W115" s="150"/>
      <c r="X115" s="150"/>
      <c r="Y115" s="150"/>
      <c r="Z115" s="150"/>
      <c r="AA115" s="150"/>
      <c r="AB115" s="150"/>
      <c r="AC115" s="150"/>
      <c r="AD115" s="150"/>
      <c r="AE115" s="150"/>
      <c r="AF115" s="150"/>
      <c r="AG115" s="150"/>
      <c r="AH115" s="150"/>
      <c r="AI115" s="150"/>
      <c r="AJ115" s="150"/>
      <c r="AK115" s="150"/>
      <c r="AL115" s="150"/>
      <c r="AM115" s="150"/>
    </row>
    <row r="116" spans="3:39" ht="30">
      <c r="C116" s="150"/>
      <c r="D116" s="150"/>
      <c r="E116" s="150"/>
      <c r="F116" s="150"/>
      <c r="G116" s="150"/>
      <c r="H116" s="150"/>
      <c r="I116" s="150"/>
      <c r="J116" s="150"/>
      <c r="K116" s="150"/>
      <c r="L116" s="150"/>
      <c r="M116" s="150"/>
      <c r="N116" s="150"/>
      <c r="O116" s="150"/>
      <c r="P116" s="150"/>
      <c r="Q116" s="150"/>
      <c r="R116" s="150"/>
      <c r="S116" s="150"/>
      <c r="T116" s="150"/>
      <c r="U116" s="150"/>
      <c r="V116" s="150"/>
      <c r="W116" s="150"/>
      <c r="X116" s="150"/>
      <c r="Y116" s="150"/>
      <c r="Z116" s="150"/>
      <c r="AA116" s="150"/>
      <c r="AB116" s="150"/>
      <c r="AC116" s="150"/>
      <c r="AD116" s="150"/>
      <c r="AE116" s="150"/>
      <c r="AF116" s="150"/>
      <c r="AG116" s="150"/>
      <c r="AH116" s="150"/>
      <c r="AI116" s="150"/>
      <c r="AJ116" s="150"/>
      <c r="AK116" s="150"/>
      <c r="AL116" s="150"/>
      <c r="AM116" s="150"/>
    </row>
    <row r="117" spans="3:39" ht="30">
      <c r="C117" s="150"/>
      <c r="D117" s="150"/>
      <c r="E117" s="150"/>
      <c r="F117" s="150"/>
      <c r="G117" s="150"/>
      <c r="H117" s="150"/>
      <c r="I117" s="150"/>
      <c r="J117" s="150"/>
      <c r="K117" s="150"/>
      <c r="L117" s="150"/>
      <c r="M117" s="150"/>
      <c r="N117" s="150"/>
      <c r="O117" s="150"/>
      <c r="P117" s="150"/>
      <c r="Q117" s="150"/>
      <c r="R117" s="150"/>
      <c r="S117" s="150"/>
      <c r="T117" s="150"/>
      <c r="U117" s="150"/>
      <c r="V117" s="150"/>
      <c r="W117" s="150"/>
      <c r="X117" s="150"/>
      <c r="Y117" s="150"/>
      <c r="Z117" s="150"/>
      <c r="AA117" s="150"/>
      <c r="AB117" s="150"/>
      <c r="AC117" s="150"/>
      <c r="AD117" s="150"/>
      <c r="AE117" s="150"/>
      <c r="AF117" s="150"/>
      <c r="AG117" s="150"/>
      <c r="AH117" s="150"/>
      <c r="AI117" s="150"/>
      <c r="AJ117" s="150"/>
      <c r="AK117" s="150"/>
      <c r="AL117" s="150"/>
      <c r="AM117" s="150"/>
    </row>
    <row r="118" spans="3:39" ht="30">
      <c r="C118" s="150"/>
      <c r="D118" s="150"/>
      <c r="E118" s="150"/>
      <c r="F118" s="150"/>
      <c r="G118" s="150"/>
      <c r="H118" s="150"/>
      <c r="I118" s="150"/>
      <c r="J118" s="150"/>
      <c r="K118" s="150"/>
      <c r="L118" s="150"/>
      <c r="M118" s="150"/>
      <c r="N118" s="150"/>
      <c r="O118" s="150"/>
      <c r="P118" s="150"/>
      <c r="Q118" s="150"/>
      <c r="R118" s="150"/>
      <c r="S118" s="150"/>
      <c r="T118" s="150"/>
      <c r="U118" s="150"/>
      <c r="V118" s="150"/>
      <c r="W118" s="150"/>
      <c r="X118" s="150"/>
      <c r="Y118" s="150"/>
      <c r="Z118" s="150"/>
      <c r="AA118" s="150"/>
      <c r="AB118" s="150"/>
      <c r="AC118" s="150"/>
      <c r="AD118" s="150"/>
      <c r="AE118" s="150"/>
      <c r="AF118" s="150"/>
      <c r="AG118" s="150"/>
      <c r="AH118" s="150"/>
      <c r="AI118" s="150"/>
      <c r="AJ118" s="150"/>
      <c r="AK118" s="150"/>
      <c r="AL118" s="150"/>
      <c r="AM118" s="150"/>
    </row>
    <row r="119" spans="3:39" ht="30">
      <c r="C119" s="150"/>
      <c r="D119" s="150"/>
      <c r="E119" s="150"/>
      <c r="F119" s="150"/>
      <c r="G119" s="150"/>
      <c r="H119" s="150"/>
      <c r="I119" s="150"/>
      <c r="J119" s="150"/>
      <c r="K119" s="150"/>
      <c r="L119" s="150"/>
      <c r="M119" s="150"/>
      <c r="N119" s="150"/>
      <c r="O119" s="150"/>
      <c r="P119" s="150"/>
      <c r="Q119" s="150"/>
      <c r="R119" s="150"/>
      <c r="S119" s="150"/>
      <c r="T119" s="150"/>
      <c r="U119" s="150"/>
      <c r="V119" s="150"/>
      <c r="W119" s="150"/>
      <c r="X119" s="150"/>
      <c r="Y119" s="150"/>
      <c r="Z119" s="150"/>
      <c r="AA119" s="150"/>
      <c r="AB119" s="150"/>
      <c r="AC119" s="150"/>
      <c r="AD119" s="150"/>
      <c r="AE119" s="150"/>
      <c r="AF119" s="150"/>
      <c r="AG119" s="150"/>
      <c r="AH119" s="150"/>
      <c r="AI119" s="150"/>
      <c r="AJ119" s="150"/>
      <c r="AK119" s="150"/>
      <c r="AL119" s="150"/>
      <c r="AM119" s="150"/>
    </row>
    <row r="120" spans="3:39" ht="30">
      <c r="C120" s="150"/>
      <c r="D120" s="150"/>
      <c r="E120" s="150"/>
      <c r="F120" s="150"/>
      <c r="G120" s="150"/>
      <c r="H120" s="150"/>
      <c r="I120" s="150"/>
      <c r="J120" s="150"/>
      <c r="K120" s="150"/>
      <c r="L120" s="150"/>
      <c r="M120" s="150"/>
      <c r="N120" s="150"/>
      <c r="O120" s="150"/>
      <c r="P120" s="150"/>
      <c r="Q120" s="150"/>
      <c r="R120" s="150"/>
      <c r="S120" s="150"/>
      <c r="T120" s="150"/>
      <c r="U120" s="150"/>
      <c r="V120" s="150"/>
      <c r="W120" s="150"/>
      <c r="X120" s="150"/>
      <c r="Y120" s="150"/>
      <c r="Z120" s="150"/>
      <c r="AA120" s="150"/>
      <c r="AB120" s="150"/>
      <c r="AC120" s="150"/>
      <c r="AD120" s="150"/>
      <c r="AE120" s="150"/>
      <c r="AF120" s="150"/>
      <c r="AG120" s="150"/>
      <c r="AH120" s="150"/>
      <c r="AI120" s="150"/>
      <c r="AJ120" s="150"/>
      <c r="AK120" s="150"/>
      <c r="AL120" s="150"/>
      <c r="AM120" s="150"/>
    </row>
    <row r="121" spans="3:39" ht="30">
      <c r="C121" s="150"/>
      <c r="D121" s="150"/>
      <c r="E121" s="150"/>
      <c r="F121" s="150"/>
      <c r="G121" s="150"/>
      <c r="H121" s="150"/>
      <c r="I121" s="150"/>
      <c r="J121" s="150"/>
      <c r="K121" s="150"/>
      <c r="L121" s="150"/>
      <c r="M121" s="150"/>
      <c r="N121" s="150"/>
      <c r="O121" s="150"/>
      <c r="P121" s="150"/>
      <c r="Q121" s="150"/>
      <c r="R121" s="150"/>
      <c r="S121" s="150"/>
      <c r="T121" s="150"/>
      <c r="U121" s="150"/>
      <c r="V121" s="150"/>
      <c r="W121" s="150"/>
      <c r="X121" s="150"/>
      <c r="Y121" s="150"/>
      <c r="Z121" s="150"/>
      <c r="AA121" s="150"/>
      <c r="AB121" s="150"/>
      <c r="AC121" s="150"/>
      <c r="AD121" s="150"/>
      <c r="AE121" s="150"/>
      <c r="AF121" s="150"/>
      <c r="AG121" s="150"/>
      <c r="AH121" s="150"/>
      <c r="AI121" s="150"/>
      <c r="AJ121" s="150"/>
      <c r="AK121" s="150"/>
      <c r="AL121" s="150"/>
      <c r="AM121" s="150"/>
    </row>
    <row r="122" spans="3:39" ht="30">
      <c r="C122" s="150"/>
      <c r="D122" s="150"/>
      <c r="E122" s="150"/>
      <c r="F122" s="150"/>
      <c r="G122" s="150"/>
      <c r="H122" s="150"/>
      <c r="I122" s="150"/>
      <c r="J122" s="150"/>
      <c r="K122" s="150"/>
      <c r="L122" s="150"/>
      <c r="M122" s="150"/>
      <c r="N122" s="150"/>
      <c r="O122" s="150"/>
      <c r="P122" s="150"/>
      <c r="Q122" s="150"/>
      <c r="R122" s="150"/>
      <c r="S122" s="150"/>
      <c r="T122" s="150"/>
      <c r="U122" s="150"/>
      <c r="V122" s="150"/>
      <c r="W122" s="150"/>
      <c r="X122" s="150"/>
      <c r="Y122" s="150"/>
      <c r="Z122" s="150"/>
      <c r="AA122" s="150"/>
      <c r="AB122" s="150"/>
      <c r="AC122" s="150"/>
      <c r="AD122" s="150"/>
      <c r="AE122" s="150"/>
      <c r="AF122" s="150"/>
      <c r="AG122" s="150"/>
      <c r="AH122" s="150"/>
      <c r="AI122" s="150"/>
      <c r="AJ122" s="150"/>
      <c r="AK122" s="150"/>
      <c r="AL122" s="150"/>
      <c r="AM122" s="150"/>
    </row>
    <row r="123" spans="3:39" ht="30">
      <c r="C123" s="150"/>
      <c r="D123" s="150"/>
      <c r="E123" s="150"/>
      <c r="F123" s="150"/>
      <c r="G123" s="150"/>
      <c r="H123" s="150"/>
      <c r="I123" s="150"/>
      <c r="J123" s="150"/>
      <c r="K123" s="150"/>
      <c r="L123" s="150"/>
      <c r="M123" s="150"/>
      <c r="N123" s="150"/>
      <c r="O123" s="150"/>
      <c r="P123" s="150"/>
      <c r="Q123" s="150"/>
      <c r="R123" s="150"/>
      <c r="S123" s="150"/>
      <c r="T123" s="150"/>
      <c r="U123" s="150"/>
      <c r="V123" s="150"/>
      <c r="W123" s="150"/>
      <c r="X123" s="150"/>
      <c r="Y123" s="150"/>
      <c r="Z123" s="150"/>
      <c r="AA123" s="150"/>
      <c r="AB123" s="150"/>
      <c r="AC123" s="150"/>
      <c r="AD123" s="150"/>
      <c r="AE123" s="150"/>
      <c r="AF123" s="150"/>
      <c r="AG123" s="150"/>
      <c r="AH123" s="150"/>
      <c r="AI123" s="150"/>
      <c r="AJ123" s="150"/>
      <c r="AK123" s="150"/>
      <c r="AL123" s="150"/>
      <c r="AM123" s="150"/>
    </row>
    <row r="124" spans="3:39" ht="30">
      <c r="C124" s="150"/>
      <c r="D124" s="150"/>
      <c r="E124" s="150"/>
      <c r="F124" s="150"/>
      <c r="G124" s="150"/>
      <c r="H124" s="150"/>
      <c r="I124" s="150"/>
      <c r="J124" s="150"/>
      <c r="K124" s="150"/>
      <c r="L124" s="150"/>
      <c r="M124" s="150"/>
      <c r="N124" s="150"/>
      <c r="O124" s="150"/>
      <c r="P124" s="150"/>
      <c r="Q124" s="150"/>
      <c r="R124" s="150"/>
      <c r="S124" s="150"/>
      <c r="T124" s="150"/>
      <c r="U124" s="150"/>
      <c r="V124" s="150"/>
      <c r="W124" s="150"/>
      <c r="X124" s="150"/>
      <c r="Y124" s="150"/>
      <c r="Z124" s="150"/>
      <c r="AA124" s="150"/>
      <c r="AB124" s="150"/>
      <c r="AC124" s="150"/>
      <c r="AD124" s="150"/>
      <c r="AE124" s="150"/>
      <c r="AF124" s="150"/>
      <c r="AG124" s="150"/>
      <c r="AH124" s="150"/>
      <c r="AI124" s="150"/>
      <c r="AJ124" s="150"/>
      <c r="AK124" s="150"/>
      <c r="AL124" s="150"/>
      <c r="AM124" s="150"/>
    </row>
    <row r="125" spans="3:39" ht="30">
      <c r="C125" s="150"/>
      <c r="D125" s="150"/>
      <c r="E125" s="150"/>
      <c r="F125" s="150"/>
      <c r="G125" s="150"/>
      <c r="H125" s="150"/>
      <c r="I125" s="150"/>
      <c r="J125" s="150"/>
      <c r="K125" s="150"/>
      <c r="L125" s="150"/>
      <c r="M125" s="150"/>
      <c r="N125" s="150"/>
      <c r="O125" s="150"/>
      <c r="P125" s="150"/>
      <c r="Q125" s="150"/>
      <c r="R125" s="150"/>
      <c r="S125" s="150"/>
      <c r="T125" s="150"/>
      <c r="U125" s="150"/>
      <c r="V125" s="150"/>
      <c r="W125" s="150"/>
      <c r="X125" s="150"/>
      <c r="Y125" s="150"/>
      <c r="Z125" s="150"/>
      <c r="AA125" s="150"/>
      <c r="AB125" s="150"/>
      <c r="AC125" s="150"/>
      <c r="AD125" s="150"/>
      <c r="AE125" s="150"/>
      <c r="AF125" s="150"/>
      <c r="AG125" s="150"/>
      <c r="AH125" s="150"/>
      <c r="AI125" s="150"/>
      <c r="AJ125" s="150"/>
      <c r="AK125" s="150"/>
      <c r="AL125" s="150"/>
      <c r="AM125" s="150"/>
    </row>
    <row r="126" spans="3:39" ht="30">
      <c r="C126" s="150"/>
      <c r="D126" s="150"/>
      <c r="E126" s="150"/>
      <c r="F126" s="150"/>
      <c r="G126" s="150"/>
      <c r="H126" s="150"/>
      <c r="I126" s="150"/>
      <c r="J126" s="150"/>
      <c r="K126" s="150"/>
      <c r="L126" s="150"/>
      <c r="M126" s="150"/>
      <c r="N126" s="150"/>
      <c r="O126" s="150"/>
      <c r="P126" s="150"/>
      <c r="Q126" s="150"/>
      <c r="R126" s="150"/>
      <c r="S126" s="150"/>
      <c r="T126" s="150"/>
      <c r="U126" s="150"/>
      <c r="V126" s="150"/>
      <c r="W126" s="150"/>
      <c r="X126" s="150"/>
      <c r="Y126" s="150"/>
      <c r="Z126" s="150"/>
      <c r="AA126" s="150"/>
      <c r="AB126" s="150"/>
      <c r="AC126" s="150"/>
      <c r="AD126" s="150"/>
      <c r="AE126" s="150"/>
      <c r="AF126" s="150"/>
      <c r="AG126" s="150"/>
      <c r="AH126" s="150"/>
      <c r="AI126" s="150"/>
      <c r="AJ126" s="150"/>
      <c r="AK126" s="150"/>
      <c r="AL126" s="150"/>
      <c r="AM126" s="150"/>
    </row>
    <row r="127" spans="3:39" ht="30">
      <c r="C127" s="150"/>
      <c r="D127" s="150"/>
      <c r="E127" s="150"/>
      <c r="F127" s="150"/>
      <c r="G127" s="150"/>
      <c r="H127" s="150"/>
      <c r="I127" s="150"/>
      <c r="J127" s="150"/>
      <c r="K127" s="150"/>
      <c r="L127" s="150"/>
      <c r="M127" s="150"/>
      <c r="N127" s="150"/>
      <c r="O127" s="150"/>
      <c r="P127" s="150"/>
      <c r="Q127" s="150"/>
      <c r="R127" s="150"/>
      <c r="S127" s="150"/>
      <c r="T127" s="150"/>
      <c r="U127" s="150"/>
      <c r="V127" s="150"/>
      <c r="W127" s="150"/>
      <c r="X127" s="150"/>
      <c r="Y127" s="150"/>
      <c r="Z127" s="150"/>
      <c r="AA127" s="150"/>
      <c r="AB127" s="150"/>
      <c r="AC127" s="150"/>
      <c r="AD127" s="150"/>
      <c r="AE127" s="150"/>
      <c r="AF127" s="150"/>
      <c r="AG127" s="150"/>
      <c r="AH127" s="150"/>
      <c r="AI127" s="150"/>
      <c r="AJ127" s="150"/>
      <c r="AK127" s="150"/>
      <c r="AL127" s="150"/>
      <c r="AM127" s="150"/>
    </row>
    <row r="128" spans="3:39" ht="30">
      <c r="C128" s="150"/>
      <c r="D128" s="150"/>
      <c r="E128" s="150"/>
      <c r="F128" s="150"/>
      <c r="G128" s="150"/>
      <c r="H128" s="150"/>
      <c r="I128" s="150"/>
      <c r="J128" s="150"/>
      <c r="K128" s="150"/>
      <c r="L128" s="150"/>
      <c r="M128" s="150"/>
      <c r="N128" s="150"/>
      <c r="O128" s="150"/>
      <c r="P128" s="150"/>
      <c r="Q128" s="150"/>
      <c r="R128" s="150"/>
      <c r="S128" s="150"/>
      <c r="T128" s="150"/>
      <c r="U128" s="150"/>
      <c r="V128" s="150"/>
      <c r="W128" s="150"/>
      <c r="X128" s="150"/>
      <c r="Y128" s="150"/>
      <c r="Z128" s="150"/>
      <c r="AA128" s="150"/>
      <c r="AB128" s="150"/>
      <c r="AC128" s="150"/>
      <c r="AD128" s="150"/>
      <c r="AE128" s="150"/>
      <c r="AF128" s="150"/>
      <c r="AG128" s="150"/>
      <c r="AH128" s="150"/>
      <c r="AI128" s="150"/>
      <c r="AJ128" s="150"/>
      <c r="AK128" s="150"/>
      <c r="AL128" s="150"/>
      <c r="AM128" s="150"/>
    </row>
    <row r="129" spans="3:39" ht="30">
      <c r="C129" s="150"/>
      <c r="D129" s="150"/>
      <c r="E129" s="150"/>
      <c r="F129" s="150"/>
      <c r="G129" s="150"/>
      <c r="H129" s="150"/>
      <c r="I129" s="150"/>
      <c r="J129" s="150"/>
      <c r="K129" s="150"/>
      <c r="L129" s="150"/>
      <c r="M129" s="150"/>
      <c r="N129" s="150"/>
      <c r="O129" s="150"/>
      <c r="P129" s="150"/>
      <c r="Q129" s="150"/>
      <c r="R129" s="150"/>
      <c r="S129" s="150"/>
      <c r="T129" s="150"/>
      <c r="U129" s="150"/>
      <c r="V129" s="150"/>
      <c r="W129" s="150"/>
      <c r="X129" s="150"/>
      <c r="Y129" s="150"/>
      <c r="Z129" s="150"/>
      <c r="AA129" s="150"/>
      <c r="AB129" s="150"/>
      <c r="AC129" s="150"/>
      <c r="AD129" s="150"/>
      <c r="AE129" s="150"/>
      <c r="AF129" s="150"/>
      <c r="AG129" s="150"/>
      <c r="AH129" s="150"/>
      <c r="AI129" s="150"/>
      <c r="AJ129" s="150"/>
      <c r="AK129" s="150"/>
      <c r="AL129" s="150"/>
      <c r="AM129" s="150"/>
    </row>
    <row r="130" spans="3:39" ht="30">
      <c r="C130" s="150"/>
      <c r="D130" s="150"/>
      <c r="E130" s="150"/>
      <c r="F130" s="150"/>
      <c r="G130" s="150"/>
      <c r="H130" s="150"/>
      <c r="I130" s="150"/>
      <c r="J130" s="150"/>
      <c r="K130" s="150"/>
      <c r="L130" s="150"/>
      <c r="M130" s="150"/>
      <c r="N130" s="150"/>
      <c r="O130" s="150"/>
      <c r="P130" s="150"/>
      <c r="Q130" s="150"/>
      <c r="R130" s="150"/>
      <c r="S130" s="150"/>
      <c r="T130" s="150"/>
      <c r="U130" s="150"/>
      <c r="V130" s="150"/>
      <c r="W130" s="150"/>
      <c r="X130" s="150"/>
      <c r="Y130" s="150"/>
      <c r="Z130" s="150"/>
      <c r="AA130" s="150"/>
      <c r="AB130" s="150"/>
      <c r="AC130" s="150"/>
      <c r="AD130" s="150"/>
      <c r="AE130" s="150"/>
      <c r="AF130" s="150"/>
      <c r="AG130" s="150"/>
      <c r="AH130" s="150"/>
      <c r="AI130" s="150"/>
      <c r="AJ130" s="150"/>
      <c r="AK130" s="150"/>
      <c r="AL130" s="150"/>
      <c r="AM130" s="150"/>
    </row>
    <row r="131" spans="3:39" ht="30">
      <c r="C131" s="150"/>
      <c r="D131" s="150"/>
      <c r="E131" s="150"/>
      <c r="F131" s="150"/>
      <c r="G131" s="150"/>
      <c r="H131" s="150"/>
      <c r="I131" s="150"/>
      <c r="J131" s="150"/>
      <c r="K131" s="150"/>
      <c r="L131" s="150"/>
      <c r="M131" s="150"/>
      <c r="N131" s="150"/>
      <c r="O131" s="150"/>
      <c r="P131" s="150"/>
      <c r="Q131" s="150"/>
      <c r="R131" s="150"/>
      <c r="S131" s="150"/>
      <c r="T131" s="150"/>
      <c r="U131" s="150"/>
      <c r="V131" s="150"/>
      <c r="W131" s="150"/>
      <c r="X131" s="150"/>
      <c r="Y131" s="150"/>
      <c r="Z131" s="150"/>
      <c r="AA131" s="150"/>
      <c r="AB131" s="150"/>
      <c r="AC131" s="150"/>
      <c r="AD131" s="150"/>
      <c r="AE131" s="150"/>
      <c r="AF131" s="150"/>
      <c r="AG131" s="150"/>
      <c r="AH131" s="150"/>
      <c r="AI131" s="150"/>
      <c r="AJ131" s="150"/>
      <c r="AK131" s="150"/>
      <c r="AL131" s="150"/>
      <c r="AM131" s="150"/>
    </row>
    <row r="132" spans="3:39" ht="30">
      <c r="C132" s="150"/>
      <c r="D132" s="150"/>
      <c r="E132" s="150"/>
      <c r="F132" s="150"/>
      <c r="G132" s="150"/>
      <c r="H132" s="150"/>
      <c r="I132" s="150"/>
      <c r="J132" s="150"/>
      <c r="K132" s="150"/>
      <c r="L132" s="150"/>
      <c r="M132" s="150"/>
      <c r="N132" s="150"/>
      <c r="O132" s="150"/>
      <c r="P132" s="150"/>
      <c r="Q132" s="150"/>
      <c r="R132" s="150"/>
      <c r="S132" s="150"/>
      <c r="T132" s="150"/>
      <c r="U132" s="150"/>
      <c r="V132" s="150"/>
      <c r="W132" s="150"/>
      <c r="X132" s="150"/>
      <c r="Y132" s="150"/>
      <c r="Z132" s="150"/>
      <c r="AA132" s="150"/>
      <c r="AB132" s="150"/>
      <c r="AC132" s="150"/>
      <c r="AD132" s="150"/>
      <c r="AE132" s="150"/>
      <c r="AF132" s="150"/>
      <c r="AG132" s="150"/>
      <c r="AH132" s="150"/>
      <c r="AI132" s="150"/>
      <c r="AJ132" s="150"/>
      <c r="AK132" s="150"/>
      <c r="AL132" s="150"/>
      <c r="AM132" s="150"/>
    </row>
    <row r="133" spans="3:39" ht="30">
      <c r="C133" s="150"/>
      <c r="D133" s="150"/>
      <c r="E133" s="150"/>
      <c r="F133" s="150"/>
      <c r="G133" s="150"/>
      <c r="H133" s="150"/>
      <c r="I133" s="150"/>
      <c r="J133" s="150"/>
      <c r="K133" s="150"/>
      <c r="L133" s="150"/>
      <c r="M133" s="150"/>
      <c r="N133" s="150"/>
      <c r="O133" s="150"/>
      <c r="P133" s="150"/>
      <c r="Q133" s="150"/>
      <c r="R133" s="150"/>
      <c r="S133" s="150"/>
      <c r="T133" s="150"/>
      <c r="U133" s="150"/>
      <c r="V133" s="150"/>
      <c r="W133" s="150"/>
      <c r="X133" s="150"/>
      <c r="Y133" s="150"/>
      <c r="Z133" s="150"/>
      <c r="AA133" s="150"/>
      <c r="AB133" s="150"/>
      <c r="AC133" s="150"/>
      <c r="AD133" s="150"/>
      <c r="AE133" s="150"/>
      <c r="AF133" s="150"/>
      <c r="AG133" s="150"/>
      <c r="AH133" s="150"/>
      <c r="AI133" s="150"/>
      <c r="AJ133" s="150"/>
      <c r="AK133" s="150"/>
      <c r="AL133" s="150"/>
      <c r="AM133" s="150"/>
    </row>
    <row r="134" spans="3:39" ht="30">
      <c r="C134" s="150"/>
      <c r="D134" s="150"/>
      <c r="E134" s="150"/>
      <c r="F134" s="150"/>
      <c r="G134" s="150"/>
      <c r="H134" s="150"/>
      <c r="I134" s="150"/>
      <c r="J134" s="150"/>
      <c r="K134" s="150"/>
      <c r="L134" s="150"/>
      <c r="M134" s="150"/>
      <c r="N134" s="150"/>
      <c r="O134" s="150"/>
      <c r="P134" s="150"/>
      <c r="Q134" s="150"/>
      <c r="R134" s="150"/>
      <c r="S134" s="150"/>
      <c r="T134" s="150"/>
      <c r="U134" s="150"/>
      <c r="V134" s="150"/>
      <c r="W134" s="150"/>
      <c r="X134" s="150"/>
      <c r="Y134" s="150"/>
      <c r="Z134" s="150"/>
      <c r="AA134" s="150"/>
      <c r="AB134" s="150"/>
      <c r="AC134" s="150"/>
      <c r="AD134" s="150"/>
      <c r="AE134" s="150"/>
      <c r="AF134" s="150"/>
      <c r="AG134" s="150"/>
      <c r="AH134" s="150"/>
      <c r="AI134" s="150"/>
      <c r="AJ134" s="150"/>
      <c r="AK134" s="150"/>
      <c r="AL134" s="150"/>
      <c r="AM134" s="150"/>
    </row>
    <row r="135" spans="3:39" ht="30">
      <c r="C135" s="150"/>
      <c r="D135" s="150"/>
      <c r="E135" s="150"/>
      <c r="F135" s="150"/>
      <c r="G135" s="150"/>
      <c r="H135" s="150"/>
      <c r="I135" s="150"/>
      <c r="J135" s="150"/>
      <c r="K135" s="150"/>
      <c r="L135" s="150"/>
      <c r="M135" s="150"/>
      <c r="N135" s="150"/>
      <c r="O135" s="150"/>
      <c r="P135" s="150"/>
      <c r="Q135" s="150"/>
      <c r="R135" s="150"/>
      <c r="S135" s="150"/>
      <c r="T135" s="150"/>
      <c r="U135" s="150"/>
      <c r="V135" s="150"/>
      <c r="W135" s="150"/>
      <c r="X135" s="150"/>
      <c r="Y135" s="150"/>
      <c r="Z135" s="150"/>
      <c r="AA135" s="150"/>
      <c r="AB135" s="150"/>
      <c r="AC135" s="150"/>
      <c r="AD135" s="150"/>
      <c r="AE135" s="150"/>
      <c r="AF135" s="150"/>
      <c r="AG135" s="150"/>
      <c r="AH135" s="150"/>
      <c r="AI135" s="150"/>
      <c r="AJ135" s="150"/>
      <c r="AK135" s="150"/>
      <c r="AL135" s="150"/>
      <c r="AM135" s="150"/>
    </row>
    <row r="136" spans="3:39" ht="30">
      <c r="C136" s="150"/>
      <c r="D136" s="150"/>
      <c r="E136" s="150"/>
      <c r="F136" s="150"/>
      <c r="G136" s="150"/>
      <c r="H136" s="150"/>
      <c r="I136" s="150"/>
      <c r="J136" s="150"/>
      <c r="K136" s="150"/>
      <c r="L136" s="150"/>
      <c r="M136" s="150"/>
      <c r="N136" s="150"/>
      <c r="O136" s="150"/>
      <c r="P136" s="150"/>
      <c r="Q136" s="150"/>
      <c r="R136" s="150"/>
      <c r="S136" s="150"/>
      <c r="T136" s="150"/>
      <c r="U136" s="150"/>
      <c r="V136" s="150"/>
      <c r="W136" s="150"/>
      <c r="X136" s="150"/>
      <c r="Y136" s="150"/>
      <c r="Z136" s="150"/>
      <c r="AA136" s="150"/>
      <c r="AB136" s="150"/>
      <c r="AC136" s="150"/>
      <c r="AD136" s="150"/>
      <c r="AE136" s="150"/>
      <c r="AF136" s="150"/>
      <c r="AG136" s="150"/>
      <c r="AH136" s="150"/>
      <c r="AI136" s="150"/>
      <c r="AJ136" s="150"/>
      <c r="AK136" s="150"/>
      <c r="AL136" s="150"/>
      <c r="AM136" s="150"/>
    </row>
    <row r="137" spans="3:39" ht="30">
      <c r="C137" s="150"/>
      <c r="D137" s="150"/>
      <c r="E137" s="150"/>
      <c r="F137" s="150"/>
      <c r="G137" s="150"/>
      <c r="H137" s="150"/>
      <c r="I137" s="150"/>
      <c r="J137" s="150"/>
      <c r="K137" s="150"/>
      <c r="L137" s="150"/>
      <c r="M137" s="150"/>
      <c r="N137" s="150"/>
      <c r="O137" s="150"/>
      <c r="P137" s="150"/>
      <c r="Q137" s="150"/>
      <c r="R137" s="150"/>
      <c r="S137" s="150"/>
      <c r="T137" s="150"/>
      <c r="U137" s="150"/>
      <c r="V137" s="150"/>
      <c r="W137" s="150"/>
      <c r="X137" s="150"/>
      <c r="Y137" s="150"/>
      <c r="Z137" s="150"/>
      <c r="AA137" s="150"/>
      <c r="AB137" s="150"/>
      <c r="AC137" s="150"/>
      <c r="AD137" s="150"/>
      <c r="AE137" s="150"/>
      <c r="AF137" s="150"/>
      <c r="AG137" s="150"/>
      <c r="AH137" s="150"/>
      <c r="AI137" s="150"/>
      <c r="AJ137" s="150"/>
      <c r="AK137" s="150"/>
      <c r="AL137" s="150"/>
      <c r="AM137" s="150"/>
    </row>
    <row r="138" spans="3:39" ht="30">
      <c r="C138" s="150"/>
      <c r="D138" s="150"/>
      <c r="E138" s="150"/>
      <c r="F138" s="150"/>
      <c r="G138" s="150"/>
      <c r="H138" s="150"/>
      <c r="I138" s="150"/>
      <c r="J138" s="150"/>
      <c r="K138" s="150"/>
      <c r="L138" s="150"/>
      <c r="M138" s="150"/>
      <c r="N138" s="150"/>
      <c r="O138" s="150"/>
      <c r="P138" s="150"/>
      <c r="Q138" s="150"/>
      <c r="R138" s="150"/>
      <c r="S138" s="150"/>
      <c r="T138" s="150"/>
      <c r="U138" s="150"/>
      <c r="V138" s="150"/>
      <c r="W138" s="150"/>
      <c r="X138" s="150"/>
      <c r="Y138" s="150"/>
      <c r="Z138" s="150"/>
      <c r="AA138" s="150"/>
      <c r="AB138" s="150"/>
      <c r="AC138" s="150"/>
      <c r="AD138" s="150"/>
      <c r="AE138" s="150"/>
      <c r="AF138" s="150"/>
      <c r="AG138" s="150"/>
      <c r="AH138" s="150"/>
      <c r="AI138" s="150"/>
      <c r="AJ138" s="150"/>
      <c r="AK138" s="150"/>
      <c r="AL138" s="150"/>
      <c r="AM138" s="150"/>
    </row>
    <row r="139" spans="3:39" ht="30">
      <c r="C139" s="150"/>
      <c r="D139" s="150"/>
      <c r="E139" s="150"/>
      <c r="F139" s="150"/>
      <c r="G139" s="150"/>
      <c r="H139" s="150"/>
      <c r="I139" s="150"/>
      <c r="J139" s="150"/>
      <c r="K139" s="150"/>
      <c r="L139" s="150"/>
      <c r="M139" s="150"/>
      <c r="N139" s="150"/>
      <c r="O139" s="150"/>
      <c r="P139" s="150"/>
      <c r="Q139" s="150"/>
      <c r="R139" s="150"/>
      <c r="S139" s="150"/>
      <c r="T139" s="150"/>
      <c r="U139" s="150"/>
      <c r="V139" s="150"/>
      <c r="W139" s="150"/>
      <c r="X139" s="150"/>
      <c r="Y139" s="150"/>
      <c r="Z139" s="150"/>
      <c r="AA139" s="150"/>
      <c r="AB139" s="150"/>
      <c r="AC139" s="150"/>
      <c r="AD139" s="150"/>
      <c r="AE139" s="150"/>
      <c r="AF139" s="150"/>
      <c r="AG139" s="150"/>
      <c r="AH139" s="150"/>
      <c r="AI139" s="150"/>
      <c r="AJ139" s="150"/>
      <c r="AK139" s="150"/>
      <c r="AL139" s="150"/>
      <c r="AM139" s="150"/>
    </row>
    <row r="140" spans="3:39" ht="30">
      <c r="C140" s="150"/>
      <c r="D140" s="150"/>
      <c r="E140" s="150"/>
      <c r="F140" s="150"/>
      <c r="G140" s="150"/>
      <c r="H140" s="150"/>
      <c r="I140" s="150"/>
      <c r="J140" s="150"/>
      <c r="K140" s="150"/>
      <c r="L140" s="150"/>
      <c r="M140" s="150"/>
      <c r="N140" s="150"/>
      <c r="O140" s="150"/>
      <c r="P140" s="150"/>
      <c r="Q140" s="150"/>
      <c r="R140" s="150"/>
      <c r="S140" s="150"/>
      <c r="T140" s="150"/>
      <c r="U140" s="150"/>
      <c r="V140" s="150"/>
      <c r="W140" s="150"/>
      <c r="X140" s="150"/>
      <c r="Y140" s="150"/>
      <c r="Z140" s="150"/>
      <c r="AA140" s="150"/>
      <c r="AB140" s="150"/>
      <c r="AC140" s="150"/>
      <c r="AD140" s="150"/>
      <c r="AE140" s="150"/>
      <c r="AF140" s="150"/>
      <c r="AG140" s="150"/>
      <c r="AH140" s="150"/>
      <c r="AI140" s="150"/>
      <c r="AJ140" s="150"/>
      <c r="AK140" s="150"/>
      <c r="AL140" s="150"/>
      <c r="AM140" s="150"/>
    </row>
    <row r="141" spans="3:39" ht="30">
      <c r="C141" s="150"/>
      <c r="D141" s="150"/>
      <c r="E141" s="150"/>
      <c r="F141" s="150"/>
      <c r="G141" s="150"/>
      <c r="H141" s="150"/>
      <c r="I141" s="150"/>
      <c r="J141" s="150"/>
      <c r="K141" s="150"/>
      <c r="L141" s="150"/>
      <c r="M141" s="150"/>
      <c r="N141" s="150"/>
      <c r="O141" s="150"/>
      <c r="P141" s="150"/>
      <c r="Q141" s="150"/>
      <c r="R141" s="150"/>
      <c r="S141" s="150"/>
      <c r="T141" s="150"/>
      <c r="U141" s="150"/>
      <c r="V141" s="150"/>
      <c r="W141" s="150"/>
      <c r="X141" s="150"/>
      <c r="Y141" s="150"/>
      <c r="Z141" s="150"/>
      <c r="AA141" s="150"/>
      <c r="AB141" s="150"/>
      <c r="AC141" s="150"/>
      <c r="AD141" s="150"/>
      <c r="AE141" s="150"/>
      <c r="AF141" s="150"/>
      <c r="AG141" s="150"/>
      <c r="AH141" s="150"/>
      <c r="AI141" s="150"/>
      <c r="AJ141" s="150"/>
      <c r="AK141" s="150"/>
      <c r="AL141" s="150"/>
      <c r="AM141" s="150"/>
    </row>
    <row r="142" spans="3:39" ht="30">
      <c r="C142" s="150"/>
      <c r="D142" s="150"/>
      <c r="E142" s="150"/>
      <c r="F142" s="150"/>
      <c r="G142" s="150"/>
      <c r="H142" s="150"/>
      <c r="I142" s="150"/>
      <c r="J142" s="150"/>
      <c r="K142" s="150"/>
      <c r="L142" s="150"/>
      <c r="M142" s="150"/>
      <c r="N142" s="150"/>
      <c r="O142" s="150"/>
      <c r="P142" s="150"/>
      <c r="Q142" s="150"/>
      <c r="R142" s="150"/>
      <c r="S142" s="150"/>
      <c r="T142" s="150"/>
      <c r="U142" s="150"/>
      <c r="V142" s="150"/>
      <c r="W142" s="150"/>
      <c r="X142" s="150"/>
      <c r="Y142" s="150"/>
      <c r="Z142" s="150"/>
      <c r="AA142" s="150"/>
      <c r="AB142" s="150"/>
      <c r="AC142" s="150"/>
      <c r="AD142" s="150"/>
      <c r="AE142" s="150"/>
      <c r="AF142" s="150"/>
      <c r="AG142" s="150"/>
      <c r="AH142" s="150"/>
      <c r="AI142" s="150"/>
      <c r="AJ142" s="150"/>
      <c r="AK142" s="150"/>
      <c r="AL142" s="150"/>
      <c r="AM142" s="150"/>
    </row>
    <row r="143" spans="3:39" ht="30">
      <c r="C143" s="150"/>
      <c r="D143" s="150"/>
      <c r="E143" s="150"/>
      <c r="F143" s="150"/>
      <c r="G143" s="150"/>
      <c r="H143" s="150"/>
      <c r="I143" s="150"/>
      <c r="J143" s="150"/>
      <c r="K143" s="150"/>
      <c r="L143" s="150"/>
      <c r="M143" s="150"/>
      <c r="N143" s="150"/>
      <c r="O143" s="150"/>
      <c r="P143" s="150"/>
      <c r="Q143" s="150"/>
      <c r="R143" s="150"/>
      <c r="S143" s="150"/>
      <c r="T143" s="150"/>
      <c r="U143" s="150"/>
      <c r="V143" s="150"/>
      <c r="W143" s="150"/>
      <c r="X143" s="150"/>
      <c r="Y143" s="150"/>
      <c r="Z143" s="150"/>
      <c r="AA143" s="150"/>
      <c r="AB143" s="150"/>
      <c r="AC143" s="150"/>
      <c r="AD143" s="150"/>
      <c r="AE143" s="150"/>
      <c r="AF143" s="150"/>
      <c r="AG143" s="150"/>
      <c r="AH143" s="150"/>
      <c r="AI143" s="150"/>
      <c r="AJ143" s="150"/>
      <c r="AK143" s="150"/>
      <c r="AL143" s="150"/>
      <c r="AM143" s="150"/>
    </row>
    <row r="144" spans="3:39" ht="30">
      <c r="C144" s="150"/>
      <c r="D144" s="150"/>
      <c r="E144" s="150"/>
      <c r="F144" s="150"/>
      <c r="G144" s="150"/>
      <c r="H144" s="150"/>
      <c r="I144" s="150"/>
      <c r="J144" s="150"/>
      <c r="K144" s="150"/>
      <c r="L144" s="150"/>
      <c r="M144" s="150"/>
      <c r="N144" s="150"/>
      <c r="O144" s="150"/>
      <c r="P144" s="150"/>
      <c r="Q144" s="150"/>
      <c r="R144" s="150"/>
      <c r="S144" s="150"/>
      <c r="T144" s="150"/>
      <c r="U144" s="150"/>
      <c r="V144" s="150"/>
      <c r="W144" s="150"/>
      <c r="X144" s="150"/>
      <c r="Y144" s="150"/>
      <c r="Z144" s="150"/>
      <c r="AA144" s="150"/>
      <c r="AB144" s="150"/>
      <c r="AC144" s="150"/>
      <c r="AD144" s="150"/>
      <c r="AE144" s="150"/>
      <c r="AF144" s="150"/>
      <c r="AG144" s="150"/>
      <c r="AH144" s="150"/>
      <c r="AI144" s="150"/>
      <c r="AJ144" s="150"/>
      <c r="AK144" s="150"/>
      <c r="AL144" s="150"/>
      <c r="AM144" s="150"/>
    </row>
    <row r="145" spans="1:39" ht="30">
      <c r="A145" s="150"/>
      <c r="B145" s="150"/>
      <c r="C145" s="150"/>
      <c r="D145" s="150"/>
      <c r="E145" s="150"/>
      <c r="F145" s="150"/>
      <c r="G145" s="150"/>
      <c r="H145" s="150"/>
      <c r="I145" s="150"/>
      <c r="J145" s="150"/>
      <c r="K145" s="150"/>
      <c r="L145" s="150"/>
      <c r="M145" s="150"/>
      <c r="N145" s="150"/>
      <c r="O145" s="150"/>
      <c r="P145" s="150"/>
      <c r="Q145" s="150"/>
      <c r="R145" s="150"/>
      <c r="S145" s="150"/>
      <c r="T145" s="150"/>
      <c r="U145" s="150"/>
      <c r="V145" s="150"/>
      <c r="W145" s="150"/>
      <c r="X145" s="150"/>
      <c r="Y145" s="150"/>
      <c r="Z145" s="150"/>
      <c r="AA145" s="150"/>
      <c r="AB145" s="150"/>
      <c r="AC145" s="150"/>
      <c r="AD145" s="150"/>
      <c r="AE145" s="150"/>
      <c r="AF145" s="150"/>
      <c r="AG145" s="150"/>
      <c r="AH145" s="150"/>
      <c r="AI145" s="150"/>
      <c r="AJ145" s="150"/>
      <c r="AK145" s="150"/>
      <c r="AL145" s="150"/>
      <c r="AM145" s="150"/>
    </row>
    <row r="146" spans="1:39" ht="30">
      <c r="A146" s="150"/>
      <c r="B146" s="150"/>
      <c r="C146" s="150"/>
      <c r="D146" s="150"/>
      <c r="E146" s="150"/>
      <c r="F146" s="150"/>
      <c r="G146" s="150"/>
      <c r="H146" s="150"/>
      <c r="I146" s="150"/>
      <c r="J146" s="150"/>
      <c r="K146" s="150"/>
      <c r="L146" s="150"/>
      <c r="M146" s="150"/>
      <c r="N146" s="150"/>
      <c r="O146" s="150"/>
      <c r="P146" s="150"/>
      <c r="Q146" s="150"/>
      <c r="R146" s="150"/>
      <c r="S146" s="150"/>
      <c r="T146" s="150"/>
      <c r="U146" s="150"/>
      <c r="V146" s="150"/>
      <c r="W146" s="150"/>
      <c r="X146" s="150"/>
      <c r="Y146" s="150"/>
      <c r="Z146" s="150"/>
      <c r="AA146" s="150"/>
      <c r="AB146" s="150"/>
      <c r="AC146" s="150"/>
      <c r="AD146" s="150"/>
      <c r="AE146" s="150"/>
      <c r="AF146" s="150"/>
      <c r="AG146" s="150"/>
      <c r="AH146" s="150"/>
      <c r="AI146" s="150"/>
      <c r="AJ146" s="150"/>
      <c r="AK146" s="150"/>
      <c r="AL146" s="150"/>
      <c r="AM146" s="150"/>
    </row>
    <row r="147" spans="1:39" ht="30">
      <c r="A147" s="150"/>
      <c r="B147" s="150"/>
      <c r="C147" s="150"/>
      <c r="D147" s="150"/>
      <c r="E147" s="150"/>
      <c r="F147" s="150"/>
      <c r="G147" s="150"/>
      <c r="H147" s="150"/>
      <c r="I147" s="150"/>
      <c r="J147" s="150"/>
      <c r="K147" s="150"/>
      <c r="L147" s="150"/>
      <c r="M147" s="150"/>
      <c r="N147" s="150"/>
      <c r="O147" s="150"/>
      <c r="P147" s="150"/>
      <c r="Q147" s="150"/>
      <c r="R147" s="150"/>
      <c r="S147" s="150"/>
      <c r="T147" s="150"/>
      <c r="U147" s="150"/>
      <c r="V147" s="150"/>
      <c r="W147" s="150"/>
      <c r="X147" s="150"/>
      <c r="Y147" s="150"/>
      <c r="Z147" s="150"/>
      <c r="AA147" s="150"/>
      <c r="AB147" s="150"/>
      <c r="AC147" s="150"/>
      <c r="AD147" s="150"/>
      <c r="AE147" s="150"/>
      <c r="AF147" s="150"/>
      <c r="AG147" s="150"/>
      <c r="AH147" s="150"/>
      <c r="AI147" s="150"/>
      <c r="AJ147" s="150"/>
      <c r="AK147" s="150"/>
      <c r="AL147" s="150"/>
      <c r="AM147" s="150"/>
    </row>
    <row r="148" spans="1:39" ht="30">
      <c r="A148" s="150"/>
      <c r="B148" s="150"/>
      <c r="C148" s="150"/>
      <c r="D148" s="150"/>
      <c r="E148" s="150"/>
      <c r="F148" s="150"/>
      <c r="G148" s="150"/>
      <c r="H148" s="150"/>
      <c r="I148" s="150"/>
      <c r="J148" s="150"/>
      <c r="K148" s="150"/>
      <c r="L148" s="150"/>
      <c r="M148" s="150"/>
      <c r="N148" s="150"/>
      <c r="O148" s="150"/>
      <c r="P148" s="150"/>
      <c r="Q148" s="150"/>
      <c r="R148" s="150"/>
      <c r="S148" s="150"/>
      <c r="T148" s="150"/>
      <c r="U148" s="150"/>
      <c r="V148" s="150"/>
      <c r="W148" s="150"/>
      <c r="X148" s="150"/>
      <c r="Y148" s="150"/>
      <c r="Z148" s="150"/>
      <c r="AA148" s="150"/>
      <c r="AB148" s="150"/>
      <c r="AC148" s="150"/>
      <c r="AD148" s="150"/>
      <c r="AE148" s="150"/>
      <c r="AF148" s="150"/>
      <c r="AG148" s="150"/>
      <c r="AH148" s="150"/>
      <c r="AI148" s="150"/>
      <c r="AJ148" s="150"/>
      <c r="AK148" s="150"/>
      <c r="AL148" s="150"/>
      <c r="AM148" s="150"/>
    </row>
    <row r="149" spans="1:39" ht="30">
      <c r="A149" s="150"/>
      <c r="B149" s="150"/>
      <c r="C149" s="150"/>
      <c r="D149" s="150"/>
      <c r="E149" s="150"/>
      <c r="F149" s="150"/>
      <c r="G149" s="150"/>
      <c r="H149" s="150"/>
      <c r="I149" s="150"/>
      <c r="J149" s="150"/>
      <c r="K149" s="150"/>
      <c r="L149" s="150"/>
      <c r="M149" s="150"/>
      <c r="N149" s="150"/>
      <c r="O149" s="150"/>
      <c r="P149" s="150"/>
      <c r="Q149" s="150"/>
      <c r="R149" s="150"/>
      <c r="S149" s="150"/>
      <c r="T149" s="150"/>
      <c r="U149" s="150"/>
      <c r="V149" s="150"/>
      <c r="W149" s="150"/>
      <c r="X149" s="150"/>
      <c r="Y149" s="150"/>
      <c r="Z149" s="150"/>
      <c r="AA149" s="150"/>
      <c r="AB149" s="150"/>
      <c r="AC149" s="150"/>
      <c r="AD149" s="150"/>
      <c r="AE149" s="150"/>
      <c r="AF149" s="150"/>
      <c r="AG149" s="150"/>
      <c r="AH149" s="150"/>
      <c r="AI149" s="150"/>
      <c r="AJ149" s="150"/>
      <c r="AK149" s="150"/>
      <c r="AL149" s="150"/>
      <c r="AM149" s="150"/>
    </row>
    <row r="150" spans="1:39" ht="30">
      <c r="A150" s="150"/>
      <c r="B150" s="150"/>
      <c r="C150" s="150"/>
      <c r="D150" s="150"/>
      <c r="E150" s="150"/>
      <c r="F150" s="150"/>
      <c r="G150" s="150"/>
      <c r="H150" s="150"/>
      <c r="I150" s="150"/>
      <c r="J150" s="150"/>
      <c r="K150" s="150"/>
      <c r="L150" s="150"/>
      <c r="M150" s="150"/>
      <c r="N150" s="150"/>
      <c r="O150" s="150"/>
      <c r="P150" s="150"/>
      <c r="Q150" s="150"/>
      <c r="R150" s="150"/>
      <c r="S150" s="150"/>
      <c r="T150" s="150"/>
      <c r="U150" s="150"/>
      <c r="V150" s="150"/>
      <c r="W150" s="150"/>
      <c r="X150" s="150"/>
      <c r="Y150" s="150"/>
      <c r="Z150" s="150"/>
      <c r="AA150" s="150"/>
      <c r="AB150" s="150"/>
      <c r="AC150" s="150"/>
      <c r="AD150" s="150"/>
      <c r="AE150" s="150"/>
      <c r="AF150" s="150"/>
      <c r="AG150" s="150"/>
      <c r="AH150" s="150"/>
      <c r="AI150" s="150"/>
      <c r="AJ150" s="150"/>
      <c r="AK150" s="150"/>
      <c r="AL150" s="150"/>
      <c r="AM150" s="150"/>
    </row>
    <row r="151" spans="1:39" ht="30">
      <c r="A151" s="150"/>
      <c r="B151" s="150"/>
      <c r="C151" s="150"/>
      <c r="D151" s="150"/>
      <c r="E151" s="150"/>
      <c r="F151" s="150"/>
      <c r="G151" s="150"/>
      <c r="H151" s="150"/>
      <c r="I151" s="150"/>
      <c r="J151" s="150"/>
      <c r="K151" s="150"/>
      <c r="L151" s="150"/>
      <c r="M151" s="150"/>
      <c r="N151" s="150"/>
      <c r="O151" s="150"/>
      <c r="P151" s="150"/>
      <c r="Q151" s="150"/>
      <c r="R151" s="150"/>
      <c r="S151" s="150"/>
      <c r="T151" s="150"/>
      <c r="U151" s="150"/>
      <c r="V151" s="150"/>
      <c r="W151" s="150"/>
      <c r="X151" s="150"/>
      <c r="Y151" s="150"/>
      <c r="Z151" s="150"/>
      <c r="AA151" s="150"/>
      <c r="AB151" s="150"/>
      <c r="AC151" s="150"/>
      <c r="AD151" s="150"/>
      <c r="AE151" s="150"/>
      <c r="AF151" s="150"/>
      <c r="AG151" s="150"/>
      <c r="AH151" s="150"/>
      <c r="AI151" s="150"/>
      <c r="AJ151" s="150"/>
      <c r="AK151" s="150"/>
      <c r="AL151" s="150"/>
      <c r="AM151" s="150"/>
    </row>
    <row r="152" spans="1:39" ht="30">
      <c r="A152" s="150"/>
      <c r="B152" s="150"/>
      <c r="C152" s="150"/>
      <c r="D152" s="150"/>
      <c r="E152" s="150"/>
      <c r="F152" s="150"/>
      <c r="G152" s="150"/>
      <c r="H152" s="150"/>
      <c r="I152" s="150"/>
      <c r="J152" s="150"/>
      <c r="K152" s="150"/>
      <c r="L152" s="150"/>
      <c r="M152" s="150"/>
      <c r="N152" s="150"/>
      <c r="O152" s="150"/>
      <c r="P152" s="150"/>
      <c r="Q152" s="150"/>
      <c r="R152" s="150"/>
      <c r="S152" s="150"/>
      <c r="T152" s="150"/>
      <c r="U152" s="150"/>
      <c r="V152" s="150"/>
      <c r="W152" s="150"/>
      <c r="X152" s="150"/>
      <c r="Y152" s="150"/>
      <c r="Z152" s="150"/>
      <c r="AA152" s="150"/>
      <c r="AB152" s="150"/>
      <c r="AC152" s="150"/>
      <c r="AD152" s="150"/>
      <c r="AE152" s="150"/>
      <c r="AF152" s="150"/>
      <c r="AG152" s="150"/>
      <c r="AH152" s="150"/>
      <c r="AI152" s="150"/>
      <c r="AJ152" s="150"/>
      <c r="AK152" s="150"/>
      <c r="AL152" s="150"/>
      <c r="AM152" s="150"/>
    </row>
    <row r="153" spans="1:39" ht="30">
      <c r="A153" s="150"/>
      <c r="B153" s="150"/>
      <c r="C153" s="150"/>
      <c r="D153" s="150"/>
      <c r="E153" s="150"/>
      <c r="F153" s="150"/>
      <c r="G153" s="150"/>
      <c r="H153" s="150"/>
      <c r="I153" s="150"/>
      <c r="J153" s="150"/>
      <c r="K153" s="150"/>
      <c r="L153" s="150"/>
      <c r="M153" s="150"/>
      <c r="N153" s="150"/>
      <c r="O153" s="150"/>
      <c r="P153" s="150"/>
      <c r="Q153" s="150"/>
      <c r="R153" s="150"/>
      <c r="S153" s="150"/>
      <c r="T153" s="150"/>
      <c r="U153" s="150"/>
      <c r="V153" s="150"/>
      <c r="W153" s="150"/>
      <c r="X153" s="150"/>
      <c r="Y153" s="150"/>
      <c r="Z153" s="150"/>
      <c r="AA153" s="150"/>
      <c r="AB153" s="150"/>
      <c r="AC153" s="150"/>
      <c r="AD153" s="150"/>
      <c r="AE153" s="150"/>
      <c r="AF153" s="150"/>
      <c r="AG153" s="150"/>
      <c r="AH153" s="150"/>
      <c r="AI153" s="150"/>
      <c r="AJ153" s="150"/>
      <c r="AK153" s="150"/>
      <c r="AL153" s="150"/>
      <c r="AM153" s="150"/>
    </row>
    <row r="154" spans="1:39" ht="30">
      <c r="A154" s="150"/>
      <c r="B154" s="150"/>
      <c r="C154" s="150"/>
      <c r="D154" s="150"/>
      <c r="E154" s="150"/>
      <c r="F154" s="150"/>
      <c r="G154" s="150"/>
      <c r="H154" s="150"/>
      <c r="I154" s="150"/>
      <c r="J154" s="150"/>
      <c r="K154" s="150"/>
      <c r="L154" s="150"/>
      <c r="M154" s="150"/>
      <c r="N154" s="150"/>
      <c r="O154" s="150"/>
      <c r="P154" s="150"/>
      <c r="Q154" s="150"/>
      <c r="R154" s="150"/>
      <c r="S154" s="150"/>
      <c r="T154" s="150"/>
      <c r="U154" s="150"/>
      <c r="V154" s="150"/>
      <c r="W154" s="150"/>
      <c r="X154" s="150"/>
      <c r="Y154" s="150"/>
      <c r="Z154" s="150"/>
      <c r="AA154" s="150"/>
      <c r="AB154" s="150"/>
      <c r="AC154" s="150"/>
      <c r="AD154" s="150"/>
      <c r="AE154" s="150"/>
      <c r="AF154" s="150"/>
      <c r="AG154" s="150"/>
      <c r="AH154" s="150"/>
      <c r="AI154" s="150"/>
      <c r="AJ154" s="150"/>
      <c r="AK154" s="150"/>
      <c r="AL154" s="150"/>
      <c r="AM154" s="150"/>
    </row>
    <row r="155" spans="1:39" ht="30">
      <c r="A155" s="150"/>
      <c r="B155" s="150"/>
      <c r="C155" s="150"/>
      <c r="D155" s="150"/>
      <c r="E155" s="150"/>
      <c r="F155" s="150"/>
      <c r="G155" s="150"/>
      <c r="H155" s="150"/>
      <c r="I155" s="150"/>
      <c r="J155" s="150"/>
      <c r="K155" s="150"/>
      <c r="L155" s="150"/>
      <c r="M155" s="150"/>
      <c r="N155" s="150"/>
      <c r="O155" s="150"/>
      <c r="P155" s="150"/>
      <c r="Q155" s="150"/>
      <c r="R155" s="150"/>
      <c r="S155" s="150"/>
      <c r="T155" s="150"/>
      <c r="U155" s="150"/>
      <c r="V155" s="150"/>
      <c r="W155" s="150"/>
      <c r="X155" s="150"/>
      <c r="Y155" s="150"/>
      <c r="Z155" s="150"/>
      <c r="AA155" s="150"/>
      <c r="AB155" s="150"/>
      <c r="AC155" s="150"/>
      <c r="AD155" s="150"/>
      <c r="AE155" s="150"/>
      <c r="AF155" s="150"/>
      <c r="AG155" s="150"/>
      <c r="AH155" s="150"/>
      <c r="AI155" s="150"/>
      <c r="AJ155" s="150"/>
      <c r="AK155" s="150"/>
      <c r="AL155" s="150"/>
      <c r="AM155" s="150"/>
    </row>
    <row r="156" spans="1:39" ht="30">
      <c r="A156" s="150"/>
      <c r="B156" s="150"/>
      <c r="C156" s="150"/>
      <c r="D156" s="150"/>
      <c r="E156" s="150"/>
      <c r="F156" s="150"/>
      <c r="G156" s="150"/>
      <c r="H156" s="150"/>
      <c r="I156" s="150"/>
      <c r="J156" s="150"/>
      <c r="K156" s="150"/>
      <c r="L156" s="150"/>
      <c r="M156" s="150"/>
      <c r="N156" s="150"/>
      <c r="O156" s="150"/>
      <c r="P156" s="150"/>
      <c r="Q156" s="150"/>
      <c r="R156" s="150"/>
      <c r="S156" s="150"/>
      <c r="T156" s="150"/>
      <c r="U156" s="150"/>
      <c r="V156" s="150"/>
      <c r="W156" s="150"/>
      <c r="X156" s="150"/>
      <c r="Y156" s="150"/>
      <c r="Z156" s="150"/>
      <c r="AA156" s="150"/>
      <c r="AB156" s="150"/>
      <c r="AC156" s="150"/>
      <c r="AD156" s="150"/>
      <c r="AE156" s="150"/>
      <c r="AF156" s="150"/>
      <c r="AG156" s="150"/>
      <c r="AH156" s="150"/>
      <c r="AI156" s="150"/>
      <c r="AJ156" s="150"/>
      <c r="AK156" s="150"/>
      <c r="AL156" s="150"/>
      <c r="AM156" s="150"/>
    </row>
    <row r="157" spans="1:39" ht="30">
      <c r="A157" s="150"/>
      <c r="B157" s="150"/>
      <c r="C157" s="150"/>
      <c r="D157" s="150"/>
      <c r="E157" s="150"/>
      <c r="F157" s="150"/>
      <c r="G157" s="150"/>
      <c r="H157" s="150"/>
      <c r="I157" s="150"/>
      <c r="J157" s="150"/>
      <c r="K157" s="150"/>
      <c r="L157" s="150"/>
      <c r="M157" s="150"/>
      <c r="N157" s="150"/>
      <c r="O157" s="150"/>
      <c r="P157" s="150"/>
      <c r="Q157" s="150"/>
      <c r="R157" s="150"/>
      <c r="S157" s="150"/>
      <c r="T157" s="150"/>
      <c r="U157" s="150"/>
      <c r="V157" s="150"/>
      <c r="W157" s="150"/>
      <c r="X157" s="150"/>
      <c r="Y157" s="150"/>
      <c r="Z157" s="150"/>
      <c r="AA157" s="150"/>
      <c r="AB157" s="150"/>
      <c r="AC157" s="150"/>
      <c r="AD157" s="150"/>
      <c r="AE157" s="150"/>
      <c r="AF157" s="150"/>
      <c r="AG157" s="150"/>
      <c r="AH157" s="150"/>
      <c r="AI157" s="150"/>
      <c r="AJ157" s="150"/>
      <c r="AK157" s="150"/>
      <c r="AL157" s="150"/>
      <c r="AM157" s="150"/>
    </row>
    <row r="158" spans="1:39" ht="30">
      <c r="A158" s="150"/>
      <c r="B158" s="150"/>
      <c r="C158" s="150"/>
      <c r="D158" s="150"/>
      <c r="E158" s="150"/>
      <c r="F158" s="150"/>
      <c r="G158" s="150"/>
      <c r="H158" s="150"/>
      <c r="I158" s="150"/>
      <c r="J158" s="150"/>
      <c r="K158" s="150"/>
      <c r="L158" s="150"/>
      <c r="M158" s="150"/>
      <c r="N158" s="150"/>
      <c r="O158" s="150"/>
      <c r="P158" s="150"/>
      <c r="Q158" s="150"/>
      <c r="R158" s="150"/>
      <c r="S158" s="150"/>
      <c r="T158" s="150"/>
      <c r="U158" s="150"/>
      <c r="V158" s="150"/>
      <c r="W158" s="150"/>
      <c r="X158" s="150"/>
      <c r="Y158" s="150"/>
      <c r="Z158" s="150"/>
      <c r="AA158" s="150"/>
      <c r="AB158" s="150"/>
      <c r="AC158" s="150"/>
      <c r="AD158" s="150"/>
      <c r="AE158" s="150"/>
      <c r="AF158" s="150"/>
      <c r="AG158" s="150"/>
      <c r="AH158" s="150"/>
      <c r="AI158" s="150"/>
      <c r="AJ158" s="150"/>
      <c r="AK158" s="150"/>
      <c r="AL158" s="150"/>
      <c r="AM158" s="150"/>
    </row>
    <row r="159" spans="1:39" ht="30">
      <c r="A159" s="150"/>
      <c r="B159" s="150"/>
      <c r="C159" s="150"/>
      <c r="D159" s="150"/>
      <c r="E159" s="150"/>
      <c r="F159" s="150"/>
      <c r="G159" s="150"/>
      <c r="H159" s="150"/>
      <c r="I159" s="150"/>
      <c r="J159" s="150"/>
      <c r="K159" s="150"/>
      <c r="L159" s="150"/>
      <c r="M159" s="150"/>
      <c r="N159" s="150"/>
      <c r="O159" s="150"/>
      <c r="P159" s="150"/>
      <c r="Q159" s="150"/>
      <c r="R159" s="150"/>
      <c r="S159" s="150"/>
      <c r="T159" s="150"/>
      <c r="U159" s="150"/>
      <c r="V159" s="150"/>
      <c r="W159" s="150"/>
      <c r="X159" s="150"/>
      <c r="Y159" s="150"/>
      <c r="Z159" s="150"/>
      <c r="AA159" s="150"/>
      <c r="AB159" s="150"/>
      <c r="AC159" s="150"/>
      <c r="AD159" s="150"/>
      <c r="AE159" s="150"/>
      <c r="AF159" s="150"/>
      <c r="AG159" s="150"/>
      <c r="AH159" s="150"/>
      <c r="AI159" s="150"/>
      <c r="AJ159" s="150"/>
      <c r="AK159" s="150"/>
      <c r="AL159" s="150"/>
      <c r="AM159" s="150"/>
    </row>
    <row r="160" spans="1:39" ht="30">
      <c r="A160" s="150"/>
      <c r="B160" s="150"/>
      <c r="C160" s="150"/>
      <c r="D160" s="150"/>
      <c r="E160" s="150"/>
      <c r="F160" s="150"/>
      <c r="G160" s="150"/>
      <c r="H160" s="150"/>
      <c r="I160" s="150"/>
      <c r="J160" s="150"/>
      <c r="K160" s="150"/>
      <c r="L160" s="150"/>
      <c r="M160" s="150"/>
      <c r="N160" s="150"/>
      <c r="O160" s="150"/>
      <c r="P160" s="150"/>
      <c r="Q160" s="150"/>
      <c r="R160" s="150"/>
      <c r="S160" s="150"/>
      <c r="T160" s="150"/>
      <c r="U160" s="150"/>
      <c r="V160" s="150"/>
      <c r="W160" s="150"/>
      <c r="X160" s="150"/>
      <c r="Y160" s="150"/>
      <c r="Z160" s="150"/>
      <c r="AA160" s="150"/>
      <c r="AB160" s="150"/>
      <c r="AC160" s="150"/>
      <c r="AD160" s="150"/>
      <c r="AE160" s="150"/>
      <c r="AF160" s="150"/>
      <c r="AG160" s="150"/>
      <c r="AH160" s="150"/>
      <c r="AI160" s="150"/>
      <c r="AJ160" s="150"/>
      <c r="AK160" s="150"/>
      <c r="AL160" s="150"/>
      <c r="AM160" s="150"/>
    </row>
    <row r="161" spans="1:39" ht="30">
      <c r="A161" s="150"/>
      <c r="B161" s="150"/>
      <c r="C161" s="150"/>
      <c r="D161" s="150"/>
      <c r="E161" s="150"/>
      <c r="F161" s="150"/>
      <c r="G161" s="150"/>
      <c r="H161" s="150"/>
      <c r="I161" s="150"/>
      <c r="J161" s="150"/>
      <c r="K161" s="150"/>
      <c r="L161" s="150"/>
      <c r="M161" s="150"/>
      <c r="N161" s="150"/>
      <c r="O161" s="150"/>
      <c r="P161" s="150"/>
      <c r="Q161" s="150"/>
      <c r="R161" s="150"/>
      <c r="S161" s="150"/>
      <c r="T161" s="150"/>
      <c r="U161" s="150"/>
      <c r="V161" s="150"/>
      <c r="W161" s="150"/>
      <c r="X161" s="150"/>
      <c r="Y161" s="150"/>
      <c r="Z161" s="150"/>
      <c r="AA161" s="150"/>
      <c r="AB161" s="150"/>
      <c r="AC161" s="150"/>
      <c r="AD161" s="150"/>
      <c r="AE161" s="150"/>
      <c r="AF161" s="150"/>
      <c r="AG161" s="150"/>
      <c r="AH161" s="150"/>
      <c r="AI161" s="150"/>
      <c r="AJ161" s="150"/>
      <c r="AK161" s="150"/>
      <c r="AL161" s="150"/>
      <c r="AM161" s="150"/>
    </row>
    <row r="162" spans="1:39" ht="30">
      <c r="A162" s="150"/>
      <c r="B162" s="150"/>
      <c r="C162" s="150"/>
      <c r="D162" s="150"/>
      <c r="E162" s="150"/>
      <c r="F162" s="150"/>
      <c r="G162" s="150"/>
      <c r="H162" s="150"/>
      <c r="I162" s="150"/>
      <c r="J162" s="150"/>
      <c r="K162" s="150"/>
      <c r="L162" s="150"/>
      <c r="M162" s="150"/>
      <c r="N162" s="150"/>
      <c r="O162" s="150"/>
      <c r="P162" s="150"/>
      <c r="Q162" s="150"/>
      <c r="R162" s="150"/>
      <c r="S162" s="150"/>
      <c r="T162" s="150"/>
      <c r="U162" s="150"/>
      <c r="V162" s="150"/>
      <c r="W162" s="150"/>
      <c r="X162" s="150"/>
      <c r="Y162" s="150"/>
      <c r="Z162" s="150"/>
      <c r="AA162" s="150"/>
      <c r="AB162" s="150"/>
      <c r="AC162" s="150"/>
      <c r="AD162" s="150"/>
      <c r="AE162" s="150"/>
      <c r="AF162" s="150"/>
      <c r="AG162" s="150"/>
      <c r="AH162" s="150"/>
      <c r="AI162" s="150"/>
      <c r="AJ162" s="150"/>
      <c r="AK162" s="150"/>
      <c r="AL162" s="150"/>
      <c r="AM162" s="150"/>
    </row>
  </sheetData>
  <pageMargins left="0.7" right="0.7" top="0.75" bottom="0.75" header="0.3" footer="0.3"/>
  <pageSetup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6"/>
  <sheetViews>
    <sheetView zoomScale="67" zoomScaleNormal="67" workbookViewId="0">
      <pane ySplit="4" topLeftCell="A5" activePane="bottomLeft" state="frozen"/>
      <selection pane="bottomLeft" activeCell="D1" sqref="D1"/>
    </sheetView>
  </sheetViews>
  <sheetFormatPr defaultRowHeight="12.75"/>
  <cols>
    <col min="1" max="1" width="45.7109375" customWidth="1"/>
    <col min="2" max="4" width="13.7109375" customWidth="1"/>
    <col min="5" max="22" width="10.7109375" customWidth="1"/>
  </cols>
  <sheetData>
    <row r="1" spans="1:24" ht="24.95" customHeight="1">
      <c r="A1" s="133" t="s">
        <v>61</v>
      </c>
      <c r="B1" s="134"/>
      <c r="C1" s="134"/>
      <c r="D1" s="134"/>
      <c r="E1" s="135"/>
      <c r="F1" s="135"/>
      <c r="G1" s="135"/>
      <c r="H1" s="135"/>
      <c r="I1" s="135"/>
      <c r="J1" s="135"/>
      <c r="K1" s="134"/>
      <c r="L1" s="135"/>
      <c r="M1" s="134"/>
      <c r="N1" s="135"/>
      <c r="O1" s="134"/>
      <c r="P1" s="135"/>
      <c r="Q1" s="135"/>
      <c r="R1" s="135"/>
      <c r="S1" s="135"/>
      <c r="T1" s="135"/>
      <c r="U1" s="135"/>
      <c r="V1" s="136"/>
      <c r="W1" s="24"/>
      <c r="X1" s="24"/>
    </row>
    <row r="2" spans="1:24" ht="24.95" customHeight="1">
      <c r="A2" s="31" t="s">
        <v>7</v>
      </c>
      <c r="B2" s="32" t="s">
        <v>30</v>
      </c>
      <c r="C2" s="32" t="s">
        <v>8</v>
      </c>
      <c r="D2" s="33" t="s">
        <v>9</v>
      </c>
      <c r="E2" s="34" t="s">
        <v>10</v>
      </c>
      <c r="F2" s="34" t="s">
        <v>11</v>
      </c>
      <c r="G2" s="34" t="s">
        <v>12</v>
      </c>
      <c r="H2" s="34" t="s">
        <v>13</v>
      </c>
      <c r="I2" s="34" t="s">
        <v>14</v>
      </c>
      <c r="J2" s="34" t="s">
        <v>15</v>
      </c>
      <c r="K2" s="34" t="s">
        <v>16</v>
      </c>
      <c r="L2" s="34" t="s">
        <v>17</v>
      </c>
      <c r="M2" s="35" t="s">
        <v>18</v>
      </c>
      <c r="N2" s="34" t="s">
        <v>19</v>
      </c>
      <c r="O2" s="34" t="s">
        <v>20</v>
      </c>
      <c r="P2" s="34" t="s">
        <v>21</v>
      </c>
      <c r="Q2" s="34" t="s">
        <v>22</v>
      </c>
      <c r="R2" s="34" t="s">
        <v>23</v>
      </c>
      <c r="S2" s="34" t="s">
        <v>24</v>
      </c>
      <c r="T2" s="34" t="s">
        <v>25</v>
      </c>
      <c r="U2" s="34" t="s">
        <v>26</v>
      </c>
      <c r="V2" s="36" t="s">
        <v>27</v>
      </c>
      <c r="W2" s="24"/>
      <c r="X2" s="24"/>
    </row>
    <row r="3" spans="1:24" ht="24.95" customHeight="1">
      <c r="A3" s="31" t="s">
        <v>28</v>
      </c>
      <c r="B3" s="38">
        <f>C3+D3</f>
        <v>6225</v>
      </c>
      <c r="C3" s="38">
        <f>SUM(E3:M3)</f>
        <v>3127</v>
      </c>
      <c r="D3" s="39">
        <f>SUM(N3:V3)</f>
        <v>3098</v>
      </c>
      <c r="E3" s="40">
        <f>'Team Hole by Hole Results'!E4</f>
        <v>333</v>
      </c>
      <c r="F3" s="40">
        <f>'Team Hole by Hole Results'!F4</f>
        <v>354</v>
      </c>
      <c r="G3" s="40">
        <f>'Team Hole by Hole Results'!G4</f>
        <v>122</v>
      </c>
      <c r="H3" s="40">
        <f>'Team Hole by Hole Results'!H4</f>
        <v>457</v>
      </c>
      <c r="I3" s="40">
        <f>'Team Hole by Hole Results'!I4</f>
        <v>183</v>
      </c>
      <c r="J3" s="40">
        <f>'Team Hole by Hole Results'!J4</f>
        <v>386</v>
      </c>
      <c r="K3" s="40">
        <f>'Team Hole by Hole Results'!K4</f>
        <v>370</v>
      </c>
      <c r="L3" s="40">
        <f>'Team Hole by Hole Results'!L4</f>
        <v>421</v>
      </c>
      <c r="M3" s="41">
        <f>'Team Hole by Hole Results'!M4</f>
        <v>501</v>
      </c>
      <c r="N3" s="40">
        <f>'Team Hole by Hole Results'!N4</f>
        <v>179</v>
      </c>
      <c r="O3" s="40">
        <f>'Team Hole by Hole Results'!O4</f>
        <v>558</v>
      </c>
      <c r="P3" s="40">
        <f>'Team Hole by Hole Results'!P4</f>
        <v>470</v>
      </c>
      <c r="Q3" s="40">
        <f>'Team Hole by Hole Results'!Q4</f>
        <v>351</v>
      </c>
      <c r="R3" s="40">
        <f>'Team Hole by Hole Results'!R4</f>
        <v>370</v>
      </c>
      <c r="S3" s="40">
        <f>'Team Hole by Hole Results'!S4</f>
        <v>347</v>
      </c>
      <c r="T3" s="40">
        <f>'Team Hole by Hole Results'!T4</f>
        <v>166</v>
      </c>
      <c r="U3" s="40">
        <f>'Team Hole by Hole Results'!U4</f>
        <v>362</v>
      </c>
      <c r="V3" s="42">
        <f>'Team Hole by Hole Results'!V4</f>
        <v>295</v>
      </c>
      <c r="W3" s="24"/>
      <c r="X3" s="24"/>
    </row>
    <row r="4" spans="1:24" ht="24.95" customHeight="1" thickBot="1">
      <c r="A4" s="43" t="s">
        <v>29</v>
      </c>
      <c r="B4" s="44">
        <f>C4+D4</f>
        <v>72</v>
      </c>
      <c r="C4" s="45">
        <f>SUM(E4:M4)</f>
        <v>36</v>
      </c>
      <c r="D4" s="46">
        <f>SUM(N4:V4)</f>
        <v>36</v>
      </c>
      <c r="E4" s="47">
        <f>'Team Hole by Hole Results'!E5</f>
        <v>4</v>
      </c>
      <c r="F4" s="47">
        <f>'Team Hole by Hole Results'!F5</f>
        <v>4</v>
      </c>
      <c r="G4" s="47">
        <f>'Team Hole by Hole Results'!G5</f>
        <v>3</v>
      </c>
      <c r="H4" s="47">
        <f>'Team Hole by Hole Results'!H5</f>
        <v>5</v>
      </c>
      <c r="I4" s="47">
        <f>'Team Hole by Hole Results'!I5</f>
        <v>3</v>
      </c>
      <c r="J4" s="47">
        <f>'Team Hole by Hole Results'!J5</f>
        <v>4</v>
      </c>
      <c r="K4" s="47">
        <f>'Team Hole by Hole Results'!K5</f>
        <v>4</v>
      </c>
      <c r="L4" s="47">
        <f>'Team Hole by Hole Results'!L5</f>
        <v>4</v>
      </c>
      <c r="M4" s="48">
        <f>'Team Hole by Hole Results'!M5</f>
        <v>5</v>
      </c>
      <c r="N4" s="47">
        <f>'Team Hole by Hole Results'!N5</f>
        <v>3</v>
      </c>
      <c r="O4" s="47">
        <f>'Team Hole by Hole Results'!O5</f>
        <v>5</v>
      </c>
      <c r="P4" s="47">
        <f>'Team Hole by Hole Results'!P5</f>
        <v>5</v>
      </c>
      <c r="Q4" s="47">
        <f>'Team Hole by Hole Results'!Q5</f>
        <v>4</v>
      </c>
      <c r="R4" s="47">
        <f>'Team Hole by Hole Results'!R5</f>
        <v>4</v>
      </c>
      <c r="S4" s="47">
        <f>'Team Hole by Hole Results'!S5</f>
        <v>4</v>
      </c>
      <c r="T4" s="47">
        <f>'Team Hole by Hole Results'!T5</f>
        <v>3</v>
      </c>
      <c r="U4" s="47">
        <f>'Team Hole by Hole Results'!U5</f>
        <v>4</v>
      </c>
      <c r="V4" s="49">
        <f>'Team Hole by Hole Results'!V5</f>
        <v>4</v>
      </c>
      <c r="W4" s="24"/>
      <c r="X4" s="24"/>
    </row>
    <row r="5" spans="1:24" ht="24.95" customHeight="1">
      <c r="A5" s="137" t="s">
        <v>60</v>
      </c>
      <c r="B5" s="138">
        <f>'Team Hole by Hole Results'!B156</f>
        <v>100.69014084507042</v>
      </c>
      <c r="C5" s="138">
        <f>'Team Hole by Hole Results'!C156</f>
        <v>50.732394366197184</v>
      </c>
      <c r="D5" s="138">
        <f>'Team Hole by Hole Results'!D156</f>
        <v>49.95774647887324</v>
      </c>
      <c r="E5" s="138">
        <f>'Team Hole by Hole Results'!E156</f>
        <v>6.28169014084507</v>
      </c>
      <c r="F5" s="138">
        <f>'Team Hole by Hole Results'!F156</f>
        <v>5.140845070422535</v>
      </c>
      <c r="G5" s="138">
        <f>'Team Hole by Hole Results'!G156</f>
        <v>4.535211267605634</v>
      </c>
      <c r="H5" s="138">
        <f>'Team Hole by Hole Results'!H156</f>
        <v>6.6338028169014081</v>
      </c>
      <c r="I5" s="138">
        <f>'Team Hole by Hole Results'!I156</f>
        <v>4.140845070422535</v>
      </c>
      <c r="J5" s="138">
        <f>'Team Hole by Hole Results'!J156</f>
        <v>5.619718309859155</v>
      </c>
      <c r="K5" s="138">
        <f>'Team Hole by Hole Results'!K156</f>
        <v>5.549295774647887</v>
      </c>
      <c r="L5" s="138">
        <f>'Team Hole by Hole Results'!L156</f>
        <v>6.295774647887324</v>
      </c>
      <c r="M5" s="138">
        <f>'Team Hole by Hole Results'!M156</f>
        <v>6.535211267605634</v>
      </c>
      <c r="N5" s="138">
        <f>'Team Hole by Hole Results'!N156</f>
        <v>4.436619718309859</v>
      </c>
      <c r="O5" s="138">
        <f>'Team Hole by Hole Results'!O156</f>
        <v>7.352112676056338</v>
      </c>
      <c r="P5" s="138">
        <f>'Team Hole by Hole Results'!P156</f>
        <v>6.52112676056338</v>
      </c>
      <c r="Q5" s="138">
        <f>'Team Hole by Hole Results'!Q156</f>
        <v>5.3380281690140849</v>
      </c>
      <c r="R5" s="138">
        <f>'Team Hole by Hole Results'!R156</f>
        <v>5.464788732394366</v>
      </c>
      <c r="S5" s="138">
        <f>'Team Hole by Hole Results'!S156</f>
        <v>5.422535211267606</v>
      </c>
      <c r="T5" s="138">
        <f>'Team Hole by Hole Results'!T156</f>
        <v>4.028169014084507</v>
      </c>
      <c r="U5" s="138">
        <f>'Team Hole by Hole Results'!U156</f>
        <v>5.732394366197183</v>
      </c>
      <c r="V5" s="139">
        <f>'Team Hole by Hole Results'!V156</f>
        <v>5.6619718309859151</v>
      </c>
      <c r="W5" s="24"/>
      <c r="X5" s="24"/>
    </row>
    <row r="6" spans="1:24" ht="24.95" customHeight="1">
      <c r="A6" s="140" t="str">
        <f>'Team Hole by Hole Results'!$A$6</f>
        <v>Cass</v>
      </c>
      <c r="B6" s="141">
        <f>'Team Hole by Hole Results'!Z9</f>
        <v>93</v>
      </c>
      <c r="C6" s="141">
        <f>'Team Hole by Hole Results'!AA9</f>
        <v>46.6</v>
      </c>
      <c r="D6" s="141">
        <f>'Team Hole by Hole Results'!AB9</f>
        <v>46.4</v>
      </c>
      <c r="E6" s="141">
        <f>'Team Hole by Hole Results'!AC9</f>
        <v>5.4</v>
      </c>
      <c r="F6" s="141">
        <f>'Team Hole by Hole Results'!AD9</f>
        <v>5.4</v>
      </c>
      <c r="G6" s="141">
        <f>'Team Hole by Hole Results'!AE9</f>
        <v>4.4000000000000004</v>
      </c>
      <c r="H6" s="141">
        <f>'Team Hole by Hole Results'!AF9</f>
        <v>6.2</v>
      </c>
      <c r="I6" s="141">
        <f>'Team Hole by Hole Results'!AG9</f>
        <v>3.6</v>
      </c>
      <c r="J6" s="141">
        <f>'Team Hole by Hole Results'!AH9</f>
        <v>4.8</v>
      </c>
      <c r="K6" s="141">
        <f>'Team Hole by Hole Results'!AI9</f>
        <v>4.4000000000000004</v>
      </c>
      <c r="L6" s="141">
        <f>'Team Hole by Hole Results'!AJ9</f>
        <v>6</v>
      </c>
      <c r="M6" s="141">
        <f>'Team Hole by Hole Results'!AK9</f>
        <v>6.4</v>
      </c>
      <c r="N6" s="141">
        <f>'Team Hole by Hole Results'!AL9</f>
        <v>3.8</v>
      </c>
      <c r="O6" s="141">
        <f>'Team Hole by Hole Results'!AM9</f>
        <v>5.8</v>
      </c>
      <c r="P6" s="141">
        <f>'Team Hole by Hole Results'!AN9</f>
        <v>6.4</v>
      </c>
      <c r="Q6" s="141">
        <f>'Team Hole by Hole Results'!AO9</f>
        <v>5.4</v>
      </c>
      <c r="R6" s="141">
        <f>'Team Hole by Hole Results'!AP9</f>
        <v>5</v>
      </c>
      <c r="S6" s="141">
        <f>'Team Hole by Hole Results'!AQ9</f>
        <v>4.8</v>
      </c>
      <c r="T6" s="141">
        <f>'Team Hole by Hole Results'!AR9</f>
        <v>3.4</v>
      </c>
      <c r="U6" s="141">
        <f>'Team Hole by Hole Results'!AS9</f>
        <v>6.2</v>
      </c>
      <c r="V6" s="142">
        <f>'Team Hole by Hole Results'!AT9</f>
        <v>5.6</v>
      </c>
      <c r="W6" s="24"/>
      <c r="X6" s="24"/>
    </row>
    <row r="7" spans="1:24" ht="24.95" customHeight="1">
      <c r="A7" s="140" t="str">
        <f>'Team Hole by Hole Results'!$A$12</f>
        <v>Huntington North</v>
      </c>
      <c r="B7" s="141">
        <f>'Team Hole by Hole Results'!Z15</f>
        <v>102.6</v>
      </c>
      <c r="C7" s="141">
        <f>'Team Hole by Hole Results'!AA15</f>
        <v>52.6</v>
      </c>
      <c r="D7" s="141">
        <f>'Team Hole by Hole Results'!AB15</f>
        <v>50</v>
      </c>
      <c r="E7" s="141">
        <f>'Team Hole by Hole Results'!AC15</f>
        <v>7.8</v>
      </c>
      <c r="F7" s="141">
        <f>'Team Hole by Hole Results'!AD15</f>
        <v>4.8</v>
      </c>
      <c r="G7" s="141">
        <f>'Team Hole by Hole Results'!AE15</f>
        <v>4.4000000000000004</v>
      </c>
      <c r="H7" s="141">
        <f>'Team Hole by Hole Results'!AF15</f>
        <v>6.8</v>
      </c>
      <c r="I7" s="141">
        <f>'Team Hole by Hole Results'!AG15</f>
        <v>3.8</v>
      </c>
      <c r="J7" s="141">
        <f>'Team Hole by Hole Results'!AH15</f>
        <v>5.6</v>
      </c>
      <c r="K7" s="141">
        <f>'Team Hole by Hole Results'!AI15</f>
        <v>6</v>
      </c>
      <c r="L7" s="141">
        <f>'Team Hole by Hole Results'!AJ15</f>
        <v>6.4</v>
      </c>
      <c r="M7" s="141">
        <f>'Team Hole by Hole Results'!AK15</f>
        <v>7</v>
      </c>
      <c r="N7" s="141">
        <f>'Team Hole by Hole Results'!AL15</f>
        <v>5.4</v>
      </c>
      <c r="O7" s="141">
        <f>'Team Hole by Hole Results'!AM15</f>
        <v>6.6</v>
      </c>
      <c r="P7" s="141">
        <f>'Team Hole by Hole Results'!AN15</f>
        <v>6.2</v>
      </c>
      <c r="Q7" s="141">
        <f>'Team Hole by Hole Results'!AO15</f>
        <v>6.2</v>
      </c>
      <c r="R7" s="141">
        <f>'Team Hole by Hole Results'!AP15</f>
        <v>4.5999999999999996</v>
      </c>
      <c r="S7" s="141">
        <f>'Team Hole by Hole Results'!AQ15</f>
        <v>5.2</v>
      </c>
      <c r="T7" s="141">
        <f>'Team Hole by Hole Results'!AR15</f>
        <v>4.2</v>
      </c>
      <c r="U7" s="141">
        <f>'Team Hole by Hole Results'!AS15</f>
        <v>5.4</v>
      </c>
      <c r="V7" s="142">
        <f>'Team Hole by Hole Results'!AT15</f>
        <v>6.2</v>
      </c>
      <c r="W7" s="24"/>
      <c r="X7" s="24"/>
    </row>
    <row r="8" spans="1:24" ht="24.95" customHeight="1">
      <c r="A8" s="140" t="str">
        <f>'Team Hole by Hole Results'!$A$18</f>
        <v>Northfield</v>
      </c>
      <c r="B8" s="141">
        <f>'Team Hole by Hole Results'!Z21</f>
        <v>111.6</v>
      </c>
      <c r="C8" s="141">
        <f>'Team Hole by Hole Results'!AA21</f>
        <v>56.6</v>
      </c>
      <c r="D8" s="141">
        <f>'Team Hole by Hole Results'!AB21</f>
        <v>55</v>
      </c>
      <c r="E8" s="141">
        <f>'Team Hole by Hole Results'!AC21</f>
        <v>7.4</v>
      </c>
      <c r="F8" s="141">
        <f>'Team Hole by Hole Results'!AD21</f>
        <v>5.8</v>
      </c>
      <c r="G8" s="141">
        <f>'Team Hole by Hole Results'!AE21</f>
        <v>5.2</v>
      </c>
      <c r="H8" s="141">
        <f>'Team Hole by Hole Results'!AF21</f>
        <v>6.6</v>
      </c>
      <c r="I8" s="141">
        <f>'Team Hole by Hole Results'!AG21</f>
        <v>5.4</v>
      </c>
      <c r="J8" s="141">
        <f>'Team Hole by Hole Results'!AH21</f>
        <v>6</v>
      </c>
      <c r="K8" s="141">
        <f>'Team Hole by Hole Results'!AI21</f>
        <v>6</v>
      </c>
      <c r="L8" s="141">
        <f>'Team Hole by Hole Results'!AJ21</f>
        <v>7.2</v>
      </c>
      <c r="M8" s="141">
        <f>'Team Hole by Hole Results'!AK21</f>
        <v>7</v>
      </c>
      <c r="N8" s="141">
        <f>'Team Hole by Hole Results'!AL21</f>
        <v>5</v>
      </c>
      <c r="O8" s="141">
        <f>'Team Hole by Hole Results'!AM21</f>
        <v>9.6</v>
      </c>
      <c r="P8" s="141">
        <f>'Team Hole by Hole Results'!AN21</f>
        <v>8</v>
      </c>
      <c r="Q8" s="141">
        <f>'Team Hole by Hole Results'!AO21</f>
        <v>5</v>
      </c>
      <c r="R8" s="141">
        <f>'Team Hole by Hole Results'!AP21</f>
        <v>6.2</v>
      </c>
      <c r="S8" s="141">
        <f>'Team Hole by Hole Results'!AQ21</f>
        <v>6</v>
      </c>
      <c r="T8" s="141">
        <f>'Team Hole by Hole Results'!AR21</f>
        <v>3.6</v>
      </c>
      <c r="U8" s="141">
        <f>'Team Hole by Hole Results'!AS21</f>
        <v>6</v>
      </c>
      <c r="V8" s="142">
        <f>'Team Hole by Hole Results'!AT21</f>
        <v>5.6</v>
      </c>
      <c r="W8" s="24"/>
      <c r="X8" s="24"/>
    </row>
    <row r="9" spans="1:24" ht="24.95" customHeight="1">
      <c r="A9" s="140" t="str">
        <f>'Team Hole by Hole Results'!$A$24</f>
        <v>Caston</v>
      </c>
      <c r="B9" s="141">
        <f>'Team Hole by Hole Results'!Z27</f>
        <v>120</v>
      </c>
      <c r="C9" s="141">
        <f>'Team Hole by Hole Results'!AA27</f>
        <v>61.5</v>
      </c>
      <c r="D9" s="141">
        <f>'Team Hole by Hole Results'!AB27</f>
        <v>58.5</v>
      </c>
      <c r="E9" s="141">
        <f>'Team Hole by Hole Results'!AC27</f>
        <v>7.75</v>
      </c>
      <c r="F9" s="141">
        <f>'Team Hole by Hole Results'!AD27</f>
        <v>6.5</v>
      </c>
      <c r="G9" s="141">
        <f>'Team Hole by Hole Results'!AE27</f>
        <v>4.75</v>
      </c>
      <c r="H9" s="141">
        <f>'Team Hole by Hole Results'!AF27</f>
        <v>9</v>
      </c>
      <c r="I9" s="141">
        <f>'Team Hole by Hole Results'!AG27</f>
        <v>5.5</v>
      </c>
      <c r="J9" s="141">
        <f>'Team Hole by Hole Results'!AH27</f>
        <v>6.75</v>
      </c>
      <c r="K9" s="141">
        <f>'Team Hole by Hole Results'!AI27</f>
        <v>6.5</v>
      </c>
      <c r="L9" s="141">
        <f>'Team Hole by Hole Results'!AJ27</f>
        <v>7.25</v>
      </c>
      <c r="M9" s="141">
        <f>'Team Hole by Hole Results'!AK27</f>
        <v>7.5</v>
      </c>
      <c r="N9" s="141">
        <f>'Team Hole by Hole Results'!AL27</f>
        <v>4.5</v>
      </c>
      <c r="O9" s="141">
        <f>'Team Hole by Hole Results'!AM27</f>
        <v>8.25</v>
      </c>
      <c r="P9" s="141">
        <f>'Team Hole by Hole Results'!AN27</f>
        <v>7</v>
      </c>
      <c r="Q9" s="141">
        <f>'Team Hole by Hole Results'!AO27</f>
        <v>6</v>
      </c>
      <c r="R9" s="141">
        <f>'Team Hole by Hole Results'!AP27</f>
        <v>7.25</v>
      </c>
      <c r="S9" s="141">
        <f>'Team Hole by Hole Results'!AQ27</f>
        <v>7.25</v>
      </c>
      <c r="T9" s="141">
        <f>'Team Hole by Hole Results'!AR27</f>
        <v>4</v>
      </c>
      <c r="U9" s="141">
        <f>'Team Hole by Hole Results'!AS27</f>
        <v>7.75</v>
      </c>
      <c r="V9" s="142">
        <f>'Team Hole by Hole Results'!AT27</f>
        <v>6.5</v>
      </c>
      <c r="W9" s="24"/>
      <c r="X9" s="24"/>
    </row>
    <row r="10" spans="1:24" ht="24.95" customHeight="1">
      <c r="A10" s="140" t="str">
        <f>'Team Hole by Hole Results'!$A$30</f>
        <v>Maconaquah</v>
      </c>
      <c r="B10" s="141">
        <f>'Team Hole by Hole Results'!Z33</f>
        <v>91.25</v>
      </c>
      <c r="C10" s="141">
        <f>'Team Hole by Hole Results'!AA33</f>
        <v>46.75</v>
      </c>
      <c r="D10" s="141">
        <f>'Team Hole by Hole Results'!AB33</f>
        <v>44.5</v>
      </c>
      <c r="E10" s="141">
        <f>'Team Hole by Hole Results'!AC33</f>
        <v>6</v>
      </c>
      <c r="F10" s="141">
        <f>'Team Hole by Hole Results'!AD33</f>
        <v>4.5</v>
      </c>
      <c r="G10" s="141">
        <f>'Team Hole by Hole Results'!AE33</f>
        <v>4.5</v>
      </c>
      <c r="H10" s="141">
        <f>'Team Hole by Hole Results'!AF33</f>
        <v>5.25</v>
      </c>
      <c r="I10" s="141">
        <f>'Team Hole by Hole Results'!AG33</f>
        <v>3.5</v>
      </c>
      <c r="J10" s="141">
        <f>'Team Hole by Hole Results'!AH33</f>
        <v>5.5</v>
      </c>
      <c r="K10" s="141">
        <f>'Team Hole by Hole Results'!AI33</f>
        <v>5.75</v>
      </c>
      <c r="L10" s="141">
        <f>'Team Hole by Hole Results'!AJ33</f>
        <v>5</v>
      </c>
      <c r="M10" s="141">
        <f>'Team Hole by Hole Results'!AK33</f>
        <v>6.75</v>
      </c>
      <c r="N10" s="141">
        <f>'Team Hole by Hole Results'!AL33</f>
        <v>4</v>
      </c>
      <c r="O10" s="141">
        <f>'Team Hole by Hole Results'!AM33</f>
        <v>7</v>
      </c>
      <c r="P10" s="141">
        <f>'Team Hole by Hole Results'!AN33</f>
        <v>6</v>
      </c>
      <c r="Q10" s="141">
        <f>'Team Hole by Hole Results'!AO33</f>
        <v>5</v>
      </c>
      <c r="R10" s="141">
        <f>'Team Hole by Hole Results'!AP33</f>
        <v>5</v>
      </c>
      <c r="S10" s="141">
        <f>'Team Hole by Hole Results'!AQ33</f>
        <v>4.75</v>
      </c>
      <c r="T10" s="141">
        <f>'Team Hole by Hole Results'!AR33</f>
        <v>3.5</v>
      </c>
      <c r="U10" s="141">
        <f>'Team Hole by Hole Results'!AS33</f>
        <v>4.75</v>
      </c>
      <c r="V10" s="142">
        <f>'Team Hole by Hole Results'!AT33</f>
        <v>4.5</v>
      </c>
      <c r="W10" s="24"/>
      <c r="X10" s="24"/>
    </row>
    <row r="11" spans="1:24" ht="24.95" customHeight="1">
      <c r="A11" s="140" t="str">
        <f>'Team Hole by Hole Results'!$A$36</f>
        <v>Southwood</v>
      </c>
      <c r="B11" s="141">
        <f>'Team Hole by Hole Results'!Z39</f>
        <v>103.2</v>
      </c>
      <c r="C11" s="141">
        <f>'Team Hole by Hole Results'!AA39</f>
        <v>52</v>
      </c>
      <c r="D11" s="141">
        <f>'Team Hole by Hole Results'!AB39</f>
        <v>51.2</v>
      </c>
      <c r="E11" s="141">
        <f>'Team Hole by Hole Results'!AC39</f>
        <v>6.2</v>
      </c>
      <c r="F11" s="141">
        <f>'Team Hole by Hole Results'!AD39</f>
        <v>5.2</v>
      </c>
      <c r="G11" s="141">
        <f>'Team Hole by Hole Results'!AE39</f>
        <v>4.8</v>
      </c>
      <c r="H11" s="141">
        <f>'Team Hole by Hole Results'!AF39</f>
        <v>6.6</v>
      </c>
      <c r="I11" s="141">
        <f>'Team Hole by Hole Results'!AG39</f>
        <v>4.5999999999999996</v>
      </c>
      <c r="J11" s="141">
        <f>'Team Hole by Hole Results'!AH39</f>
        <v>5.8</v>
      </c>
      <c r="K11" s="141">
        <f>'Team Hole by Hole Results'!AI39</f>
        <v>5.8</v>
      </c>
      <c r="L11" s="141">
        <f>'Team Hole by Hole Results'!AJ39</f>
        <v>6.2</v>
      </c>
      <c r="M11" s="141">
        <f>'Team Hole by Hole Results'!AK39</f>
        <v>6.8</v>
      </c>
      <c r="N11" s="141">
        <f>'Team Hole by Hole Results'!AL39</f>
        <v>5.8</v>
      </c>
      <c r="O11" s="141">
        <f>'Team Hole by Hole Results'!AM39</f>
        <v>6.6</v>
      </c>
      <c r="P11" s="141">
        <f>'Team Hole by Hole Results'!AN39</f>
        <v>6.2</v>
      </c>
      <c r="Q11" s="141">
        <f>'Team Hole by Hole Results'!AO39</f>
        <v>6.4</v>
      </c>
      <c r="R11" s="141">
        <f>'Team Hole by Hole Results'!AP39</f>
        <v>5.4</v>
      </c>
      <c r="S11" s="141">
        <f>'Team Hole by Hole Results'!AQ39</f>
        <v>5</v>
      </c>
      <c r="T11" s="141">
        <f>'Team Hole by Hole Results'!AR39</f>
        <v>4.2</v>
      </c>
      <c r="U11" s="141">
        <f>'Team Hole by Hole Results'!AS39</f>
        <v>5.6</v>
      </c>
      <c r="V11" s="142">
        <f>'Team Hole by Hole Results'!AT39</f>
        <v>6</v>
      </c>
      <c r="W11" s="24"/>
      <c r="X11" s="24"/>
    </row>
    <row r="12" spans="1:24" ht="24.95" customHeight="1">
      <c r="A12" s="140" t="str">
        <f>'Team Hole by Hole Results'!$A$42</f>
        <v>Tippecanoe Valley</v>
      </c>
      <c r="B12" s="141">
        <f>'Team Hole by Hole Results'!Z45</f>
        <v>117.4</v>
      </c>
      <c r="C12" s="141">
        <f>'Team Hole by Hole Results'!AA45</f>
        <v>56.6</v>
      </c>
      <c r="D12" s="141">
        <f>'Team Hole by Hole Results'!AB45</f>
        <v>60.8</v>
      </c>
      <c r="E12" s="141">
        <f>'Team Hole by Hole Results'!AC45</f>
        <v>6.6</v>
      </c>
      <c r="F12" s="141">
        <f>'Team Hole by Hole Results'!AD45</f>
        <v>6</v>
      </c>
      <c r="G12" s="141">
        <f>'Team Hole by Hole Results'!AE45</f>
        <v>5.8</v>
      </c>
      <c r="H12" s="141">
        <f>'Team Hole by Hole Results'!AF45</f>
        <v>7.4</v>
      </c>
      <c r="I12" s="141">
        <f>'Team Hole by Hole Results'!AG45</f>
        <v>4.5999999999999996</v>
      </c>
      <c r="J12" s="141">
        <f>'Team Hole by Hole Results'!AH45</f>
        <v>5.8</v>
      </c>
      <c r="K12" s="141">
        <f>'Team Hole by Hole Results'!AI45</f>
        <v>6.2</v>
      </c>
      <c r="L12" s="141">
        <f>'Team Hole by Hole Results'!AJ45</f>
        <v>7</v>
      </c>
      <c r="M12" s="141">
        <f>'Team Hole by Hole Results'!AK45</f>
        <v>7.2</v>
      </c>
      <c r="N12" s="141">
        <f>'Team Hole by Hole Results'!AL45</f>
        <v>6.2</v>
      </c>
      <c r="O12" s="141">
        <f>'Team Hole by Hole Results'!AM45</f>
        <v>9</v>
      </c>
      <c r="P12" s="141">
        <f>'Team Hole by Hole Results'!AN45</f>
        <v>7.6</v>
      </c>
      <c r="Q12" s="141">
        <f>'Team Hole by Hole Results'!AO45</f>
        <v>5.4</v>
      </c>
      <c r="R12" s="141">
        <f>'Team Hole by Hole Results'!AP45</f>
        <v>7.4</v>
      </c>
      <c r="S12" s="141">
        <f>'Team Hole by Hole Results'!AQ45</f>
        <v>6.2</v>
      </c>
      <c r="T12" s="141">
        <f>'Team Hole by Hole Results'!AR45</f>
        <v>5.2</v>
      </c>
      <c r="U12" s="141">
        <f>'Team Hole by Hole Results'!AS45</f>
        <v>7.2</v>
      </c>
      <c r="V12" s="142">
        <f>'Team Hole by Hole Results'!AT45</f>
        <v>6.6</v>
      </c>
      <c r="W12" s="24"/>
      <c r="X12" s="24"/>
    </row>
    <row r="13" spans="1:24" ht="24.95" customHeight="1">
      <c r="A13" s="140" t="str">
        <f>'Team Hole by Hole Results'!$A$48</f>
        <v>Cass/Peru Extra</v>
      </c>
      <c r="B13" s="141">
        <f>'Team Hole by Hole Results'!Z51</f>
        <v>99.75</v>
      </c>
      <c r="C13" s="141">
        <f>'Team Hole by Hole Results'!AA51</f>
        <v>50.25</v>
      </c>
      <c r="D13" s="141">
        <f>'Team Hole by Hole Results'!AB51</f>
        <v>49.5</v>
      </c>
      <c r="E13" s="141">
        <f>'Team Hole by Hole Results'!AC51</f>
        <v>6.5</v>
      </c>
      <c r="F13" s="141">
        <f>'Team Hole by Hole Results'!AD51</f>
        <v>5.25</v>
      </c>
      <c r="G13" s="141">
        <f>'Team Hole by Hole Results'!AE51</f>
        <v>3.75</v>
      </c>
      <c r="H13" s="141">
        <f>'Team Hole by Hole Results'!AF51</f>
        <v>6.5</v>
      </c>
      <c r="I13" s="141">
        <f>'Team Hole by Hole Results'!AG51</f>
        <v>4.25</v>
      </c>
      <c r="J13" s="141">
        <f>'Team Hole by Hole Results'!AH51</f>
        <v>5</v>
      </c>
      <c r="K13" s="141">
        <f>'Team Hole by Hole Results'!AI51</f>
        <v>6</v>
      </c>
      <c r="L13" s="141">
        <f>'Team Hole by Hole Results'!AJ51</f>
        <v>5.25</v>
      </c>
      <c r="M13" s="141">
        <f>'Team Hole by Hole Results'!AK51</f>
        <v>7.75</v>
      </c>
      <c r="N13" s="141">
        <f>'Team Hole by Hole Results'!AL51</f>
        <v>4</v>
      </c>
      <c r="O13" s="141">
        <f>'Team Hole by Hole Results'!AM51</f>
        <v>7.75</v>
      </c>
      <c r="P13" s="141">
        <f>'Team Hole by Hole Results'!AN51</f>
        <v>6</v>
      </c>
      <c r="Q13" s="141">
        <f>'Team Hole by Hole Results'!AO51</f>
        <v>5.75</v>
      </c>
      <c r="R13" s="141">
        <f>'Team Hole by Hole Results'!AP51</f>
        <v>5.25</v>
      </c>
      <c r="S13" s="141">
        <f>'Team Hole by Hole Results'!AQ51</f>
        <v>5</v>
      </c>
      <c r="T13" s="141">
        <f>'Team Hole by Hole Results'!AR51</f>
        <v>4.25</v>
      </c>
      <c r="U13" s="141">
        <f>'Team Hole by Hole Results'!AS51</f>
        <v>5.25</v>
      </c>
      <c r="V13" s="142">
        <f>'Team Hole by Hole Results'!AT51</f>
        <v>6.25</v>
      </c>
      <c r="W13" s="24"/>
      <c r="X13" s="24"/>
    </row>
    <row r="14" spans="1:24" ht="24.95" customHeight="1">
      <c r="A14" s="140" t="str">
        <f>'Team Hole by Hole Results'!$A$54</f>
        <v>RHS/Winamac Extra</v>
      </c>
      <c r="B14" s="141">
        <f>'Team Hole by Hole Results'!Z57</f>
        <v>114.25</v>
      </c>
      <c r="C14" s="141">
        <f>'Team Hole by Hole Results'!AA57</f>
        <v>55.25</v>
      </c>
      <c r="D14" s="141">
        <f>'Team Hole by Hole Results'!AB57</f>
        <v>59</v>
      </c>
      <c r="E14" s="141">
        <f>'Team Hole by Hole Results'!AC57</f>
        <v>5.75</v>
      </c>
      <c r="F14" s="141">
        <f>'Team Hole by Hole Results'!AD57</f>
        <v>6.5</v>
      </c>
      <c r="G14" s="141">
        <f>'Team Hole by Hole Results'!AE57</f>
        <v>5.5</v>
      </c>
      <c r="H14" s="141">
        <f>'Team Hole by Hole Results'!AF57</f>
        <v>8.5</v>
      </c>
      <c r="I14" s="141">
        <f>'Team Hole by Hole Results'!AG57</f>
        <v>3.5</v>
      </c>
      <c r="J14" s="141">
        <f>'Team Hole by Hole Results'!AH57</f>
        <v>6.75</v>
      </c>
      <c r="K14" s="141">
        <f>'Team Hole by Hole Results'!AI57</f>
        <v>5.5</v>
      </c>
      <c r="L14" s="141">
        <f>'Team Hole by Hole Results'!AJ57</f>
        <v>6.75</v>
      </c>
      <c r="M14" s="141">
        <f>'Team Hole by Hole Results'!AK57</f>
        <v>6.5</v>
      </c>
      <c r="N14" s="141">
        <f>'Team Hole by Hole Results'!AL57</f>
        <v>5</v>
      </c>
      <c r="O14" s="141">
        <f>'Team Hole by Hole Results'!AM57</f>
        <v>9.75</v>
      </c>
      <c r="P14" s="141">
        <f>'Team Hole by Hole Results'!AN57</f>
        <v>7.5</v>
      </c>
      <c r="Q14" s="141">
        <f>'Team Hole by Hole Results'!AO57</f>
        <v>6</v>
      </c>
      <c r="R14" s="141">
        <f>'Team Hole by Hole Results'!AP57</f>
        <v>5.25</v>
      </c>
      <c r="S14" s="141">
        <f>'Team Hole by Hole Results'!AQ57</f>
        <v>7.25</v>
      </c>
      <c r="T14" s="141">
        <f>'Team Hole by Hole Results'!AR57</f>
        <v>5.25</v>
      </c>
      <c r="U14" s="141">
        <f>'Team Hole by Hole Results'!AS57</f>
        <v>6.25</v>
      </c>
      <c r="V14" s="142">
        <f>'Team Hole by Hole Results'!AT57</f>
        <v>6.75</v>
      </c>
      <c r="W14" s="24"/>
      <c r="X14" s="24"/>
    </row>
    <row r="15" spans="1:24" ht="24.95" customHeight="1">
      <c r="A15" s="140" t="str">
        <f>'Team Hole by Hole Results'!$A$60</f>
        <v>Kokomo</v>
      </c>
      <c r="B15" s="141">
        <f>'Team Hole by Hole Results'!Z63</f>
        <v>110.6</v>
      </c>
      <c r="C15" s="141">
        <f>'Team Hole by Hole Results'!AA63</f>
        <v>55.6</v>
      </c>
      <c r="D15" s="141">
        <f>'Team Hole by Hole Results'!AB63</f>
        <v>55</v>
      </c>
      <c r="E15" s="141">
        <f>'Team Hole by Hole Results'!AC63</f>
        <v>6.8</v>
      </c>
      <c r="F15" s="141">
        <f>'Team Hole by Hole Results'!AD63</f>
        <v>5.4</v>
      </c>
      <c r="G15" s="141">
        <f>'Team Hole by Hole Results'!AE63</f>
        <v>4.4000000000000004</v>
      </c>
      <c r="H15" s="141">
        <f>'Team Hole by Hole Results'!AF63</f>
        <v>7.4</v>
      </c>
      <c r="I15" s="141">
        <f>'Team Hole by Hole Results'!AG63</f>
        <v>4.2</v>
      </c>
      <c r="J15" s="141">
        <f>'Team Hole by Hole Results'!AH63</f>
        <v>6.2</v>
      </c>
      <c r="K15" s="141">
        <f>'Team Hole by Hole Results'!AI63</f>
        <v>6.4</v>
      </c>
      <c r="L15" s="141">
        <f>'Team Hole by Hole Results'!AJ63</f>
        <v>8.4</v>
      </c>
      <c r="M15" s="141">
        <f>'Team Hole by Hole Results'!AK63</f>
        <v>6.4</v>
      </c>
      <c r="N15" s="141">
        <f>'Team Hole by Hole Results'!AL63</f>
        <v>4</v>
      </c>
      <c r="O15" s="141">
        <f>'Team Hole by Hole Results'!AM63</f>
        <v>8.6</v>
      </c>
      <c r="P15" s="141">
        <f>'Team Hole by Hole Results'!AN63</f>
        <v>7.4</v>
      </c>
      <c r="Q15" s="141">
        <f>'Team Hole by Hole Results'!AO63</f>
        <v>5.4</v>
      </c>
      <c r="R15" s="141">
        <f>'Team Hole by Hole Results'!AP63</f>
        <v>6</v>
      </c>
      <c r="S15" s="141">
        <f>'Team Hole by Hole Results'!AQ63</f>
        <v>6</v>
      </c>
      <c r="T15" s="141">
        <f>'Team Hole by Hole Results'!AR63</f>
        <v>4.2</v>
      </c>
      <c r="U15" s="141">
        <f>'Team Hole by Hole Results'!AS63</f>
        <v>7.6</v>
      </c>
      <c r="V15" s="143">
        <f>'Team Hole by Hole Results'!AT63</f>
        <v>5.8</v>
      </c>
      <c r="W15" s="24"/>
      <c r="X15" s="24"/>
    </row>
    <row r="16" spans="1:24" ht="24.95" customHeight="1">
      <c r="A16" s="144" t="str">
        <f>'Team Hole by Hole Results'!$A$66</f>
        <v>Peru</v>
      </c>
      <c r="B16" s="145">
        <f>'Team Hole by Hole Results'!Z69</f>
        <v>87.6</v>
      </c>
      <c r="C16" s="145">
        <f>'Team Hole by Hole Results'!AA69</f>
        <v>44.6</v>
      </c>
      <c r="D16" s="145">
        <f>'Team Hole by Hole Results'!AB69</f>
        <v>43</v>
      </c>
      <c r="E16" s="145">
        <f>'Team Hole by Hole Results'!AC69</f>
        <v>5.2</v>
      </c>
      <c r="F16" s="145">
        <f>'Team Hole by Hole Results'!AD69</f>
        <v>4</v>
      </c>
      <c r="G16" s="145">
        <f>'Team Hole by Hole Results'!AE69</f>
        <v>4</v>
      </c>
      <c r="H16" s="145">
        <f>'Team Hole by Hole Results'!AF69</f>
        <v>5.4</v>
      </c>
      <c r="I16" s="145">
        <f>'Team Hole by Hole Results'!AG69</f>
        <v>4</v>
      </c>
      <c r="J16" s="145">
        <f>'Team Hole by Hole Results'!AH69</f>
        <v>5.2</v>
      </c>
      <c r="K16" s="145">
        <f>'Team Hole by Hole Results'!AI69</f>
        <v>4.5999999999999996</v>
      </c>
      <c r="L16" s="145">
        <f>'Team Hole by Hole Results'!AJ69</f>
        <v>6</v>
      </c>
      <c r="M16" s="145">
        <f>'Team Hole by Hole Results'!AK69</f>
        <v>6.2</v>
      </c>
      <c r="N16" s="145">
        <f>'Team Hole by Hole Results'!AL69</f>
        <v>3.8</v>
      </c>
      <c r="O16" s="145">
        <f>'Team Hole by Hole Results'!AM69</f>
        <v>5.6</v>
      </c>
      <c r="P16" s="145">
        <f>'Team Hole by Hole Results'!AN69</f>
        <v>5.6</v>
      </c>
      <c r="Q16" s="145">
        <f>'Team Hole by Hole Results'!AO69</f>
        <v>4.5999999999999996</v>
      </c>
      <c r="R16" s="145">
        <f>'Team Hole by Hole Results'!AP69</f>
        <v>4.8</v>
      </c>
      <c r="S16" s="145">
        <f>'Team Hole by Hole Results'!AQ69</f>
        <v>4.5999999999999996</v>
      </c>
      <c r="T16" s="145">
        <f>'Team Hole by Hole Results'!AR69</f>
        <v>3.8</v>
      </c>
      <c r="U16" s="145">
        <f>'Team Hole by Hole Results'!AS69</f>
        <v>5.2</v>
      </c>
      <c r="V16" s="146">
        <f>'Team Hole by Hole Results'!AT69</f>
        <v>5</v>
      </c>
      <c r="W16" s="24"/>
      <c r="X16" s="24"/>
    </row>
    <row r="17" spans="1:24" ht="24.95" customHeight="1">
      <c r="A17" s="140" t="str">
        <f>'Team Hole by Hole Results'!$A$72</f>
        <v>Rochester</v>
      </c>
      <c r="B17" s="141">
        <f>'Team Hole by Hole Results'!Z75</f>
        <v>103.8</v>
      </c>
      <c r="C17" s="141">
        <f>'Team Hole by Hole Results'!AA75</f>
        <v>51</v>
      </c>
      <c r="D17" s="141">
        <f>'Team Hole by Hole Results'!AB75</f>
        <v>52.8</v>
      </c>
      <c r="E17" s="141">
        <f>'Team Hole by Hole Results'!AC75</f>
        <v>6.4</v>
      </c>
      <c r="F17" s="141">
        <f>'Team Hole by Hole Results'!AD75</f>
        <v>5.2</v>
      </c>
      <c r="G17" s="141">
        <f>'Team Hole by Hole Results'!AE75</f>
        <v>4.8</v>
      </c>
      <c r="H17" s="141">
        <f>'Team Hole by Hole Results'!AF75</f>
        <v>6.8</v>
      </c>
      <c r="I17" s="141">
        <f>'Team Hole by Hole Results'!AG75</f>
        <v>4.2</v>
      </c>
      <c r="J17" s="141">
        <f>'Team Hole by Hole Results'!AH75</f>
        <v>6</v>
      </c>
      <c r="K17" s="141">
        <f>'Team Hole by Hole Results'!AI75</f>
        <v>5</v>
      </c>
      <c r="L17" s="141">
        <f>'Team Hole by Hole Results'!AJ75</f>
        <v>6.6</v>
      </c>
      <c r="M17" s="141">
        <f>'Team Hole by Hole Results'!AK75</f>
        <v>6</v>
      </c>
      <c r="N17" s="141">
        <f>'Team Hole by Hole Results'!AL75</f>
        <v>5</v>
      </c>
      <c r="O17" s="141">
        <f>'Team Hole by Hole Results'!AM75</f>
        <v>7.4</v>
      </c>
      <c r="P17" s="141">
        <f>'Team Hole by Hole Results'!AN75</f>
        <v>7.8</v>
      </c>
      <c r="Q17" s="141">
        <f>'Team Hole by Hole Results'!AO75</f>
        <v>5.4</v>
      </c>
      <c r="R17" s="141">
        <f>'Team Hole by Hole Results'!AP75</f>
        <v>6</v>
      </c>
      <c r="S17" s="141">
        <f>'Team Hole by Hole Results'!AQ75</f>
        <v>5.6</v>
      </c>
      <c r="T17" s="141">
        <f>'Team Hole by Hole Results'!AR75</f>
        <v>4</v>
      </c>
      <c r="U17" s="141">
        <f>'Team Hole by Hole Results'!AS75</f>
        <v>6</v>
      </c>
      <c r="V17" s="142">
        <f>'Team Hole by Hole Results'!AT75</f>
        <v>5.6</v>
      </c>
      <c r="W17" s="24"/>
      <c r="X17" s="24"/>
    </row>
    <row r="18" spans="1:24" ht="24.95" customHeight="1">
      <c r="A18" s="140" t="str">
        <f>'Team Hole by Hole Results'!$A$78</f>
        <v>Culver Military Academy</v>
      </c>
      <c r="B18" s="141">
        <f>'Team Hole by Hole Results'!Z81</f>
        <v>83.2</v>
      </c>
      <c r="C18" s="141">
        <f>'Team Hole by Hole Results'!AA81</f>
        <v>41.6</v>
      </c>
      <c r="D18" s="141">
        <f>'Team Hole by Hole Results'!AB81</f>
        <v>41.6</v>
      </c>
      <c r="E18" s="141">
        <f>'Team Hole by Hole Results'!AC81</f>
        <v>6</v>
      </c>
      <c r="F18" s="141">
        <f>'Team Hole by Hole Results'!AD81</f>
        <v>3.8</v>
      </c>
      <c r="G18" s="141">
        <f>'Team Hole by Hole Results'!AE81</f>
        <v>4</v>
      </c>
      <c r="H18" s="141">
        <f>'Team Hole by Hole Results'!AF81</f>
        <v>5.4</v>
      </c>
      <c r="I18" s="141">
        <f>'Team Hole by Hole Results'!AG81</f>
        <v>3.2</v>
      </c>
      <c r="J18" s="141">
        <f>'Team Hole by Hole Results'!AH81</f>
        <v>4.2</v>
      </c>
      <c r="K18" s="141">
        <f>'Team Hole by Hole Results'!AI81</f>
        <v>5</v>
      </c>
      <c r="L18" s="141">
        <f>'Team Hole by Hole Results'!AJ81</f>
        <v>5</v>
      </c>
      <c r="M18" s="141">
        <f>'Team Hole by Hole Results'!AK81</f>
        <v>5</v>
      </c>
      <c r="N18" s="141">
        <f>'Team Hole by Hole Results'!AL81</f>
        <v>3.6</v>
      </c>
      <c r="O18" s="141">
        <f>'Team Hole by Hole Results'!AM81</f>
        <v>6.4</v>
      </c>
      <c r="P18" s="141">
        <f>'Team Hole by Hole Results'!AN81</f>
        <v>5.4</v>
      </c>
      <c r="Q18" s="141">
        <f>'Team Hole by Hole Results'!AO81</f>
        <v>4.4000000000000004</v>
      </c>
      <c r="R18" s="141">
        <f>'Team Hole by Hole Results'!AP81</f>
        <v>4.5999999999999996</v>
      </c>
      <c r="S18" s="141">
        <f>'Team Hole by Hole Results'!AQ81</f>
        <v>4.5999999999999996</v>
      </c>
      <c r="T18" s="141">
        <f>'Team Hole by Hole Results'!AR81</f>
        <v>3</v>
      </c>
      <c r="U18" s="141">
        <f>'Team Hole by Hole Results'!AS81</f>
        <v>4.2</v>
      </c>
      <c r="V18" s="142">
        <f>'Team Hole by Hole Results'!AT81</f>
        <v>5.4</v>
      </c>
      <c r="W18" s="24"/>
      <c r="X18" s="24"/>
    </row>
    <row r="19" spans="1:24" ht="24.95" customHeight="1">
      <c r="A19" s="140" t="str">
        <f>'Team Hole by Hole Results'!$A$84</f>
        <v>Logansport</v>
      </c>
      <c r="B19" s="141">
        <f>'Team Hole by Hole Results'!Z87</f>
        <v>85.2</v>
      </c>
      <c r="C19" s="141">
        <f>'Team Hole by Hole Results'!AA87</f>
        <v>43.6</v>
      </c>
      <c r="D19" s="141">
        <f>'Team Hole by Hole Results'!AB87</f>
        <v>41.6</v>
      </c>
      <c r="E19" s="141">
        <f>'Team Hole by Hole Results'!AC87</f>
        <v>5</v>
      </c>
      <c r="F19" s="141">
        <f>'Team Hole by Hole Results'!AD87</f>
        <v>4.4000000000000004</v>
      </c>
      <c r="G19" s="141">
        <f>'Team Hole by Hole Results'!AE87</f>
        <v>3.8</v>
      </c>
      <c r="H19" s="141">
        <f>'Team Hole by Hole Results'!AF87</f>
        <v>5.6</v>
      </c>
      <c r="I19" s="141">
        <f>'Team Hole by Hole Results'!AG87</f>
        <v>4</v>
      </c>
      <c r="J19" s="141">
        <f>'Team Hole by Hole Results'!AH87</f>
        <v>5</v>
      </c>
      <c r="K19" s="141">
        <f>'Team Hole by Hole Results'!AI87</f>
        <v>5</v>
      </c>
      <c r="L19" s="141">
        <f>'Team Hole by Hole Results'!AJ87</f>
        <v>5.2</v>
      </c>
      <c r="M19" s="141">
        <f>'Team Hole by Hole Results'!AK87</f>
        <v>5.6</v>
      </c>
      <c r="N19" s="141">
        <f>'Team Hole by Hole Results'!AL87</f>
        <v>3.2</v>
      </c>
      <c r="O19" s="141">
        <f>'Team Hole by Hole Results'!AM87</f>
        <v>6</v>
      </c>
      <c r="P19" s="141">
        <f>'Team Hole by Hole Results'!AN87</f>
        <v>5.6</v>
      </c>
      <c r="Q19" s="141">
        <f>'Team Hole by Hole Results'!AO87</f>
        <v>4.4000000000000004</v>
      </c>
      <c r="R19" s="141">
        <f>'Team Hole by Hole Results'!AP87</f>
        <v>4.8</v>
      </c>
      <c r="S19" s="141">
        <f>'Team Hole by Hole Results'!AQ87</f>
        <v>4.5999999999999996</v>
      </c>
      <c r="T19" s="141">
        <f>'Team Hole by Hole Results'!AR87</f>
        <v>3.8</v>
      </c>
      <c r="U19" s="141">
        <f>'Team Hole by Hole Results'!AS87</f>
        <v>4</v>
      </c>
      <c r="V19" s="142">
        <f>'Team Hole by Hole Results'!AT87</f>
        <v>5.2</v>
      </c>
      <c r="W19" s="24"/>
      <c r="X19" s="24"/>
    </row>
    <row r="20" spans="1:24" ht="24.95" customHeight="1">
      <c r="A20" s="140" t="str">
        <f>'Team Hole by Hole Results'!$A$90</f>
        <v>Winamac</v>
      </c>
      <c r="B20" s="141">
        <f>'Team Hole by Hole Results'!Z93</f>
        <v>91.4</v>
      </c>
      <c r="C20" s="141">
        <f>'Team Hole by Hole Results'!AA93</f>
        <v>48.6</v>
      </c>
      <c r="D20" s="141">
        <f>'Team Hole by Hole Results'!AB93</f>
        <v>42.8</v>
      </c>
      <c r="E20" s="141">
        <f>'Team Hole by Hole Results'!AC93</f>
        <v>5.6</v>
      </c>
      <c r="F20" s="141">
        <f>'Team Hole by Hole Results'!AD93</f>
        <v>4.8</v>
      </c>
      <c r="G20" s="141">
        <f>'Team Hole by Hole Results'!AE93</f>
        <v>4</v>
      </c>
      <c r="H20" s="141">
        <f>'Team Hole by Hole Results'!AF93</f>
        <v>6.6</v>
      </c>
      <c r="I20" s="141">
        <f>'Team Hole by Hole Results'!AG93</f>
        <v>3.8</v>
      </c>
      <c r="J20" s="141">
        <f>'Team Hole by Hole Results'!AH93</f>
        <v>6</v>
      </c>
      <c r="K20" s="141">
        <f>'Team Hole by Hole Results'!AI93</f>
        <v>5.4</v>
      </c>
      <c r="L20" s="141">
        <f>'Team Hole by Hole Results'!AJ93</f>
        <v>6</v>
      </c>
      <c r="M20" s="141">
        <f>'Team Hole by Hole Results'!AK93</f>
        <v>6.4</v>
      </c>
      <c r="N20" s="141">
        <f>'Team Hole by Hole Results'!AL93</f>
        <v>3.2</v>
      </c>
      <c r="O20" s="141">
        <f>'Team Hole by Hole Results'!AM93</f>
        <v>6.6</v>
      </c>
      <c r="P20" s="141">
        <f>'Team Hole by Hole Results'!AN93</f>
        <v>5.2</v>
      </c>
      <c r="Q20" s="141">
        <f>'Team Hole by Hole Results'!AO93</f>
        <v>5</v>
      </c>
      <c r="R20" s="141">
        <f>'Team Hole by Hole Results'!AP93</f>
        <v>4.5999999999999996</v>
      </c>
      <c r="S20" s="141">
        <f>'Team Hole by Hole Results'!AQ93</f>
        <v>5</v>
      </c>
      <c r="T20" s="141">
        <f>'Team Hole by Hole Results'!AR93</f>
        <v>4.2</v>
      </c>
      <c r="U20" s="141">
        <f>'Team Hole by Hole Results'!AS93</f>
        <v>4.8</v>
      </c>
      <c r="V20" s="142">
        <f>'Team Hole by Hole Results'!AT93</f>
        <v>4.2</v>
      </c>
      <c r="W20" s="24"/>
      <c r="X20" s="24"/>
    </row>
    <row r="21" spans="1:24" ht="24.95" customHeight="1">
      <c r="A21" s="140">
        <f>'Team Hole by Hole Results'!$A$96</f>
        <v>0</v>
      </c>
      <c r="B21" s="141" t="e">
        <f>'Team Hole by Hole Results'!Z99</f>
        <v>#DIV/0!</v>
      </c>
      <c r="C21" s="141" t="e">
        <f>'Team Hole by Hole Results'!AA99</f>
        <v>#DIV/0!</v>
      </c>
      <c r="D21" s="141" t="e">
        <f>'Team Hole by Hole Results'!AB99</f>
        <v>#DIV/0!</v>
      </c>
      <c r="E21" s="141" t="e">
        <f>'Team Hole by Hole Results'!AC99</f>
        <v>#DIV/0!</v>
      </c>
      <c r="F21" s="141" t="e">
        <f>'Team Hole by Hole Results'!AD99</f>
        <v>#DIV/0!</v>
      </c>
      <c r="G21" s="141" t="e">
        <f>'Team Hole by Hole Results'!AE99</f>
        <v>#DIV/0!</v>
      </c>
      <c r="H21" s="141" t="e">
        <f>'Team Hole by Hole Results'!AF99</f>
        <v>#DIV/0!</v>
      </c>
      <c r="I21" s="141" t="e">
        <f>'Team Hole by Hole Results'!AG99</f>
        <v>#DIV/0!</v>
      </c>
      <c r="J21" s="141" t="e">
        <f>'Team Hole by Hole Results'!AH99</f>
        <v>#DIV/0!</v>
      </c>
      <c r="K21" s="141" t="e">
        <f>'Team Hole by Hole Results'!AI99</f>
        <v>#DIV/0!</v>
      </c>
      <c r="L21" s="141" t="e">
        <f>'Team Hole by Hole Results'!AJ99</f>
        <v>#DIV/0!</v>
      </c>
      <c r="M21" s="141" t="e">
        <f>'Team Hole by Hole Results'!AK99</f>
        <v>#DIV/0!</v>
      </c>
      <c r="N21" s="141" t="e">
        <f>'Team Hole by Hole Results'!AL99</f>
        <v>#DIV/0!</v>
      </c>
      <c r="O21" s="141" t="e">
        <f>'Team Hole by Hole Results'!AM99</f>
        <v>#DIV/0!</v>
      </c>
      <c r="P21" s="141" t="e">
        <f>'Team Hole by Hole Results'!AN99</f>
        <v>#DIV/0!</v>
      </c>
      <c r="Q21" s="141" t="e">
        <f>'Team Hole by Hole Results'!AO99</f>
        <v>#DIV/0!</v>
      </c>
      <c r="R21" s="141" t="e">
        <f>'Team Hole by Hole Results'!AP99</f>
        <v>#DIV/0!</v>
      </c>
      <c r="S21" s="141" t="e">
        <f>'Team Hole by Hole Results'!AQ99</f>
        <v>#DIV/0!</v>
      </c>
      <c r="T21" s="141" t="e">
        <f>'Team Hole by Hole Results'!AR99</f>
        <v>#DIV/0!</v>
      </c>
      <c r="U21" s="141" t="e">
        <f>'Team Hole by Hole Results'!AS99</f>
        <v>#DIV/0!</v>
      </c>
      <c r="V21" s="142" t="e">
        <f>'Team Hole by Hole Results'!AT99</f>
        <v>#DIV/0!</v>
      </c>
      <c r="W21" s="24"/>
      <c r="X21" s="24"/>
    </row>
    <row r="22" spans="1:24" ht="24.95" customHeight="1">
      <c r="A22" s="140">
        <f>'Team Hole by Hole Results'!$A$102</f>
        <v>0</v>
      </c>
      <c r="B22" s="141" t="e">
        <f>'Team Hole by Hole Results'!Z105</f>
        <v>#DIV/0!</v>
      </c>
      <c r="C22" s="141" t="e">
        <f>'Team Hole by Hole Results'!AA105</f>
        <v>#DIV/0!</v>
      </c>
      <c r="D22" s="141" t="e">
        <f>'Team Hole by Hole Results'!AB105</f>
        <v>#DIV/0!</v>
      </c>
      <c r="E22" s="141" t="e">
        <f>'Team Hole by Hole Results'!AC105</f>
        <v>#DIV/0!</v>
      </c>
      <c r="F22" s="141" t="e">
        <f>'Team Hole by Hole Results'!AD105</f>
        <v>#DIV/0!</v>
      </c>
      <c r="G22" s="141" t="e">
        <f>'Team Hole by Hole Results'!AE105</f>
        <v>#DIV/0!</v>
      </c>
      <c r="H22" s="141" t="e">
        <f>'Team Hole by Hole Results'!AF105</f>
        <v>#DIV/0!</v>
      </c>
      <c r="I22" s="141" t="e">
        <f>'Team Hole by Hole Results'!AG105</f>
        <v>#DIV/0!</v>
      </c>
      <c r="J22" s="141" t="e">
        <f>'Team Hole by Hole Results'!AH105</f>
        <v>#DIV/0!</v>
      </c>
      <c r="K22" s="141" t="e">
        <f>'Team Hole by Hole Results'!AI105</f>
        <v>#DIV/0!</v>
      </c>
      <c r="L22" s="141" t="e">
        <f>'Team Hole by Hole Results'!AJ105</f>
        <v>#DIV/0!</v>
      </c>
      <c r="M22" s="141" t="e">
        <f>'Team Hole by Hole Results'!AK105</f>
        <v>#DIV/0!</v>
      </c>
      <c r="N22" s="141" t="e">
        <f>'Team Hole by Hole Results'!AL105</f>
        <v>#DIV/0!</v>
      </c>
      <c r="O22" s="141" t="e">
        <f>'Team Hole by Hole Results'!AM105</f>
        <v>#DIV/0!</v>
      </c>
      <c r="P22" s="141" t="e">
        <f>'Team Hole by Hole Results'!AN105</f>
        <v>#DIV/0!</v>
      </c>
      <c r="Q22" s="141" t="e">
        <f>'Team Hole by Hole Results'!AO105</f>
        <v>#DIV/0!</v>
      </c>
      <c r="R22" s="141" t="e">
        <f>'Team Hole by Hole Results'!AP105</f>
        <v>#DIV/0!</v>
      </c>
      <c r="S22" s="141" t="e">
        <f>'Team Hole by Hole Results'!AQ105</f>
        <v>#DIV/0!</v>
      </c>
      <c r="T22" s="141" t="e">
        <f>'Team Hole by Hole Results'!AR105</f>
        <v>#DIV/0!</v>
      </c>
      <c r="U22" s="141" t="e">
        <f>'Team Hole by Hole Results'!AS105</f>
        <v>#DIV/0!</v>
      </c>
      <c r="V22" s="142" t="e">
        <f>'Team Hole by Hole Results'!AT105</f>
        <v>#DIV/0!</v>
      </c>
      <c r="W22" s="24"/>
      <c r="X22" s="24"/>
    </row>
    <row r="23" spans="1:24" ht="24.95" customHeight="1">
      <c r="A23" s="140">
        <f>'Team Hole by Hole Results'!$A$108</f>
        <v>0</v>
      </c>
      <c r="B23" s="141" t="e">
        <f>'Team Hole by Hole Results'!Z111</f>
        <v>#DIV/0!</v>
      </c>
      <c r="C23" s="141" t="e">
        <f>'Team Hole by Hole Results'!AA111</f>
        <v>#DIV/0!</v>
      </c>
      <c r="D23" s="141" t="e">
        <f>'Team Hole by Hole Results'!AB111</f>
        <v>#DIV/0!</v>
      </c>
      <c r="E23" s="141" t="e">
        <f>'Team Hole by Hole Results'!AC111</f>
        <v>#DIV/0!</v>
      </c>
      <c r="F23" s="141" t="e">
        <f>'Team Hole by Hole Results'!AD111</f>
        <v>#DIV/0!</v>
      </c>
      <c r="G23" s="141" t="e">
        <f>'Team Hole by Hole Results'!AE111</f>
        <v>#DIV/0!</v>
      </c>
      <c r="H23" s="141" t="e">
        <f>'Team Hole by Hole Results'!AF111</f>
        <v>#DIV/0!</v>
      </c>
      <c r="I23" s="141" t="e">
        <f>'Team Hole by Hole Results'!AG111</f>
        <v>#DIV/0!</v>
      </c>
      <c r="J23" s="141" t="e">
        <f>'Team Hole by Hole Results'!AH111</f>
        <v>#DIV/0!</v>
      </c>
      <c r="K23" s="141" t="e">
        <f>'Team Hole by Hole Results'!AI111</f>
        <v>#DIV/0!</v>
      </c>
      <c r="L23" s="141" t="e">
        <f>'Team Hole by Hole Results'!AJ111</f>
        <v>#DIV/0!</v>
      </c>
      <c r="M23" s="141" t="e">
        <f>'Team Hole by Hole Results'!AK111</f>
        <v>#DIV/0!</v>
      </c>
      <c r="N23" s="141" t="e">
        <f>'Team Hole by Hole Results'!AL111</f>
        <v>#DIV/0!</v>
      </c>
      <c r="O23" s="141" t="e">
        <f>'Team Hole by Hole Results'!AM111</f>
        <v>#DIV/0!</v>
      </c>
      <c r="P23" s="141" t="e">
        <f>'Team Hole by Hole Results'!AN111</f>
        <v>#DIV/0!</v>
      </c>
      <c r="Q23" s="141" t="e">
        <f>'Team Hole by Hole Results'!AO111</f>
        <v>#DIV/0!</v>
      </c>
      <c r="R23" s="141" t="e">
        <f>'Team Hole by Hole Results'!AP111</f>
        <v>#DIV/0!</v>
      </c>
      <c r="S23" s="141" t="e">
        <f>'Team Hole by Hole Results'!AQ111</f>
        <v>#DIV/0!</v>
      </c>
      <c r="T23" s="141" t="e">
        <f>'Team Hole by Hole Results'!AR111</f>
        <v>#DIV/0!</v>
      </c>
      <c r="U23" s="141" t="e">
        <f>'Team Hole by Hole Results'!AS111</f>
        <v>#DIV/0!</v>
      </c>
      <c r="V23" s="142" t="e">
        <f>'Team Hole by Hole Results'!AT111</f>
        <v>#DIV/0!</v>
      </c>
      <c r="W23" s="24"/>
      <c r="X23" s="24"/>
    </row>
    <row r="24" spans="1:24" ht="24.95" customHeight="1">
      <c r="A24" s="140">
        <f>'Team Hole by Hole Results'!$A$114</f>
        <v>0</v>
      </c>
      <c r="B24" s="141" t="e">
        <f>'Team Hole by Hole Results'!Z117</f>
        <v>#DIV/0!</v>
      </c>
      <c r="C24" s="141" t="e">
        <f>'Team Hole by Hole Results'!AA117</f>
        <v>#DIV/0!</v>
      </c>
      <c r="D24" s="141" t="e">
        <f>'Team Hole by Hole Results'!AB117</f>
        <v>#DIV/0!</v>
      </c>
      <c r="E24" s="141" t="e">
        <f>'Team Hole by Hole Results'!AC117</f>
        <v>#DIV/0!</v>
      </c>
      <c r="F24" s="141" t="e">
        <f>'Team Hole by Hole Results'!AD117</f>
        <v>#DIV/0!</v>
      </c>
      <c r="G24" s="141" t="e">
        <f>'Team Hole by Hole Results'!AE117</f>
        <v>#DIV/0!</v>
      </c>
      <c r="H24" s="141" t="e">
        <f>'Team Hole by Hole Results'!AF117</f>
        <v>#DIV/0!</v>
      </c>
      <c r="I24" s="141" t="e">
        <f>'Team Hole by Hole Results'!AG117</f>
        <v>#DIV/0!</v>
      </c>
      <c r="J24" s="141" t="e">
        <f>'Team Hole by Hole Results'!AH117</f>
        <v>#DIV/0!</v>
      </c>
      <c r="K24" s="141" t="e">
        <f>'Team Hole by Hole Results'!AI117</f>
        <v>#DIV/0!</v>
      </c>
      <c r="L24" s="141" t="e">
        <f>'Team Hole by Hole Results'!AJ117</f>
        <v>#DIV/0!</v>
      </c>
      <c r="M24" s="141" t="e">
        <f>'Team Hole by Hole Results'!AK117</f>
        <v>#DIV/0!</v>
      </c>
      <c r="N24" s="141" t="e">
        <f>'Team Hole by Hole Results'!AL117</f>
        <v>#DIV/0!</v>
      </c>
      <c r="O24" s="141" t="e">
        <f>'Team Hole by Hole Results'!AM117</f>
        <v>#DIV/0!</v>
      </c>
      <c r="P24" s="141" t="e">
        <f>'Team Hole by Hole Results'!AN117</f>
        <v>#DIV/0!</v>
      </c>
      <c r="Q24" s="141" t="e">
        <f>'Team Hole by Hole Results'!AO117</f>
        <v>#DIV/0!</v>
      </c>
      <c r="R24" s="141" t="e">
        <f>'Team Hole by Hole Results'!AP117</f>
        <v>#DIV/0!</v>
      </c>
      <c r="S24" s="141" t="e">
        <f>'Team Hole by Hole Results'!AQ117</f>
        <v>#DIV/0!</v>
      </c>
      <c r="T24" s="141" t="e">
        <f>'Team Hole by Hole Results'!AR117</f>
        <v>#DIV/0!</v>
      </c>
      <c r="U24" s="141" t="e">
        <f>'Team Hole by Hole Results'!AS117</f>
        <v>#DIV/0!</v>
      </c>
      <c r="V24" s="142" t="e">
        <f>'Team Hole by Hole Results'!AT117</f>
        <v>#DIV/0!</v>
      </c>
      <c r="W24" s="24"/>
      <c r="X24" s="24"/>
    </row>
    <row r="25" spans="1:24" ht="24.95" customHeight="1">
      <c r="A25" s="140">
        <f>'Team Hole by Hole Results'!$A$120</f>
        <v>0</v>
      </c>
      <c r="B25" s="141" t="e">
        <f>'Team Hole by Hole Results'!Z123</f>
        <v>#DIV/0!</v>
      </c>
      <c r="C25" s="141" t="e">
        <f>'Team Hole by Hole Results'!AA123</f>
        <v>#DIV/0!</v>
      </c>
      <c r="D25" s="141" t="e">
        <f>'Team Hole by Hole Results'!AB123</f>
        <v>#DIV/0!</v>
      </c>
      <c r="E25" s="141" t="e">
        <f>'Team Hole by Hole Results'!AC123</f>
        <v>#DIV/0!</v>
      </c>
      <c r="F25" s="141" t="e">
        <f>'Team Hole by Hole Results'!AD123</f>
        <v>#DIV/0!</v>
      </c>
      <c r="G25" s="141" t="e">
        <f>'Team Hole by Hole Results'!AE123</f>
        <v>#DIV/0!</v>
      </c>
      <c r="H25" s="141" t="e">
        <f>'Team Hole by Hole Results'!AF123</f>
        <v>#DIV/0!</v>
      </c>
      <c r="I25" s="141" t="e">
        <f>'Team Hole by Hole Results'!AG123</f>
        <v>#DIV/0!</v>
      </c>
      <c r="J25" s="141" t="e">
        <f>'Team Hole by Hole Results'!AH123</f>
        <v>#DIV/0!</v>
      </c>
      <c r="K25" s="141" t="e">
        <f>'Team Hole by Hole Results'!AI123</f>
        <v>#DIV/0!</v>
      </c>
      <c r="L25" s="141" t="e">
        <f>'Team Hole by Hole Results'!AJ123</f>
        <v>#DIV/0!</v>
      </c>
      <c r="M25" s="141" t="e">
        <f>'Team Hole by Hole Results'!AK123</f>
        <v>#DIV/0!</v>
      </c>
      <c r="N25" s="141" t="e">
        <f>'Team Hole by Hole Results'!AL123</f>
        <v>#DIV/0!</v>
      </c>
      <c r="O25" s="141" t="e">
        <f>'Team Hole by Hole Results'!AM123</f>
        <v>#DIV/0!</v>
      </c>
      <c r="P25" s="141" t="e">
        <f>'Team Hole by Hole Results'!AN123</f>
        <v>#DIV/0!</v>
      </c>
      <c r="Q25" s="141" t="e">
        <f>'Team Hole by Hole Results'!AO123</f>
        <v>#DIV/0!</v>
      </c>
      <c r="R25" s="141" t="e">
        <f>'Team Hole by Hole Results'!AP123</f>
        <v>#DIV/0!</v>
      </c>
      <c r="S25" s="141" t="e">
        <f>'Team Hole by Hole Results'!AQ123</f>
        <v>#DIV/0!</v>
      </c>
      <c r="T25" s="141" t="e">
        <f>'Team Hole by Hole Results'!AR123</f>
        <v>#DIV/0!</v>
      </c>
      <c r="U25" s="141" t="e">
        <f>'Team Hole by Hole Results'!AS123</f>
        <v>#DIV/0!</v>
      </c>
      <c r="V25" s="142" t="e">
        <f>'Team Hole by Hole Results'!AT123</f>
        <v>#DIV/0!</v>
      </c>
      <c r="W25" s="24"/>
      <c r="X25" s="24"/>
    </row>
    <row r="26" spans="1:24" ht="24.95" customHeight="1">
      <c r="A26" s="140">
        <f>'Team Hole by Hole Results'!$A$126</f>
        <v>0</v>
      </c>
      <c r="B26" s="141" t="e">
        <f>'Team Hole by Hole Results'!Z129</f>
        <v>#DIV/0!</v>
      </c>
      <c r="C26" s="141" t="e">
        <f>'Team Hole by Hole Results'!AA129</f>
        <v>#DIV/0!</v>
      </c>
      <c r="D26" s="141" t="e">
        <f>'Team Hole by Hole Results'!AB129</f>
        <v>#DIV/0!</v>
      </c>
      <c r="E26" s="141" t="e">
        <f>'Team Hole by Hole Results'!AC129</f>
        <v>#DIV/0!</v>
      </c>
      <c r="F26" s="141" t="e">
        <f>'Team Hole by Hole Results'!AD129</f>
        <v>#DIV/0!</v>
      </c>
      <c r="G26" s="141" t="e">
        <f>'Team Hole by Hole Results'!AE129</f>
        <v>#DIV/0!</v>
      </c>
      <c r="H26" s="141" t="e">
        <f>'Team Hole by Hole Results'!AF129</f>
        <v>#DIV/0!</v>
      </c>
      <c r="I26" s="141" t="e">
        <f>'Team Hole by Hole Results'!AG129</f>
        <v>#DIV/0!</v>
      </c>
      <c r="J26" s="141" t="e">
        <f>'Team Hole by Hole Results'!AH129</f>
        <v>#DIV/0!</v>
      </c>
      <c r="K26" s="141" t="e">
        <f>'Team Hole by Hole Results'!AI129</f>
        <v>#DIV/0!</v>
      </c>
      <c r="L26" s="141" t="e">
        <f>'Team Hole by Hole Results'!AJ129</f>
        <v>#DIV/0!</v>
      </c>
      <c r="M26" s="141" t="e">
        <f>'Team Hole by Hole Results'!AK129</f>
        <v>#DIV/0!</v>
      </c>
      <c r="N26" s="141" t="e">
        <f>'Team Hole by Hole Results'!AL129</f>
        <v>#DIV/0!</v>
      </c>
      <c r="O26" s="141" t="e">
        <f>'Team Hole by Hole Results'!AM129</f>
        <v>#DIV/0!</v>
      </c>
      <c r="P26" s="141" t="e">
        <f>'Team Hole by Hole Results'!AN129</f>
        <v>#DIV/0!</v>
      </c>
      <c r="Q26" s="141" t="e">
        <f>'Team Hole by Hole Results'!AO129</f>
        <v>#DIV/0!</v>
      </c>
      <c r="R26" s="141" t="e">
        <f>'Team Hole by Hole Results'!AP129</f>
        <v>#DIV/0!</v>
      </c>
      <c r="S26" s="141" t="e">
        <f>'Team Hole by Hole Results'!AQ129</f>
        <v>#DIV/0!</v>
      </c>
      <c r="T26" s="141" t="e">
        <f>'Team Hole by Hole Results'!AR129</f>
        <v>#DIV/0!</v>
      </c>
      <c r="U26" s="141" t="e">
        <f>'Team Hole by Hole Results'!AS129</f>
        <v>#DIV/0!</v>
      </c>
      <c r="V26" s="142" t="e">
        <f>'Team Hole by Hole Results'!AT129</f>
        <v>#DIV/0!</v>
      </c>
      <c r="W26" s="24"/>
      <c r="X26" s="24"/>
    </row>
    <row r="27" spans="1:24" ht="24.95" customHeight="1">
      <c r="A27" s="140">
        <f>'Team Hole by Hole Results'!$A$132</f>
        <v>0</v>
      </c>
      <c r="B27" s="141" t="e">
        <f>'Team Hole by Hole Results'!Z135</f>
        <v>#DIV/0!</v>
      </c>
      <c r="C27" s="141" t="e">
        <f>'Team Hole by Hole Results'!AA135</f>
        <v>#DIV/0!</v>
      </c>
      <c r="D27" s="141" t="e">
        <f>'Team Hole by Hole Results'!AB135</f>
        <v>#DIV/0!</v>
      </c>
      <c r="E27" s="141" t="e">
        <f>'Team Hole by Hole Results'!AC135</f>
        <v>#DIV/0!</v>
      </c>
      <c r="F27" s="141" t="e">
        <f>'Team Hole by Hole Results'!AD135</f>
        <v>#DIV/0!</v>
      </c>
      <c r="G27" s="141" t="e">
        <f>'Team Hole by Hole Results'!AE135</f>
        <v>#DIV/0!</v>
      </c>
      <c r="H27" s="141" t="e">
        <f>'Team Hole by Hole Results'!AF135</f>
        <v>#DIV/0!</v>
      </c>
      <c r="I27" s="141" t="e">
        <f>'Team Hole by Hole Results'!AG135</f>
        <v>#DIV/0!</v>
      </c>
      <c r="J27" s="141" t="e">
        <f>'Team Hole by Hole Results'!AH135</f>
        <v>#DIV/0!</v>
      </c>
      <c r="K27" s="141" t="e">
        <f>'Team Hole by Hole Results'!AI135</f>
        <v>#DIV/0!</v>
      </c>
      <c r="L27" s="141" t="e">
        <f>'Team Hole by Hole Results'!AJ135</f>
        <v>#DIV/0!</v>
      </c>
      <c r="M27" s="141" t="e">
        <f>'Team Hole by Hole Results'!AK135</f>
        <v>#DIV/0!</v>
      </c>
      <c r="N27" s="141" t="e">
        <f>'Team Hole by Hole Results'!AL135</f>
        <v>#DIV/0!</v>
      </c>
      <c r="O27" s="141" t="e">
        <f>'Team Hole by Hole Results'!AM135</f>
        <v>#DIV/0!</v>
      </c>
      <c r="P27" s="141" t="e">
        <f>'Team Hole by Hole Results'!AN135</f>
        <v>#DIV/0!</v>
      </c>
      <c r="Q27" s="141" t="e">
        <f>'Team Hole by Hole Results'!AO135</f>
        <v>#DIV/0!</v>
      </c>
      <c r="R27" s="141" t="e">
        <f>'Team Hole by Hole Results'!AP135</f>
        <v>#DIV/0!</v>
      </c>
      <c r="S27" s="141" t="e">
        <f>'Team Hole by Hole Results'!AQ135</f>
        <v>#DIV/0!</v>
      </c>
      <c r="T27" s="141" t="e">
        <f>'Team Hole by Hole Results'!AR135</f>
        <v>#DIV/0!</v>
      </c>
      <c r="U27" s="141" t="e">
        <f>'Team Hole by Hole Results'!AS135</f>
        <v>#DIV/0!</v>
      </c>
      <c r="V27" s="142" t="e">
        <f>'Team Hole by Hole Results'!AT135</f>
        <v>#DIV/0!</v>
      </c>
      <c r="W27" s="24"/>
      <c r="X27" s="24"/>
    </row>
    <row r="28" spans="1:24" ht="24.95" customHeight="1">
      <c r="A28" s="140">
        <f>'Team Hole by Hole Results'!$A$138</f>
        <v>0</v>
      </c>
      <c r="B28" s="141" t="e">
        <f>'Team Hole by Hole Results'!Z141</f>
        <v>#DIV/0!</v>
      </c>
      <c r="C28" s="141" t="e">
        <f>'Team Hole by Hole Results'!AA141</f>
        <v>#DIV/0!</v>
      </c>
      <c r="D28" s="141" t="e">
        <f>'Team Hole by Hole Results'!AB141</f>
        <v>#DIV/0!</v>
      </c>
      <c r="E28" s="141" t="e">
        <f>'Team Hole by Hole Results'!AC141</f>
        <v>#DIV/0!</v>
      </c>
      <c r="F28" s="141" t="e">
        <f>'Team Hole by Hole Results'!AD141</f>
        <v>#DIV/0!</v>
      </c>
      <c r="G28" s="141" t="e">
        <f>'Team Hole by Hole Results'!AE141</f>
        <v>#DIV/0!</v>
      </c>
      <c r="H28" s="141" t="e">
        <f>'Team Hole by Hole Results'!AF141</f>
        <v>#DIV/0!</v>
      </c>
      <c r="I28" s="141" t="e">
        <f>'Team Hole by Hole Results'!AG141</f>
        <v>#DIV/0!</v>
      </c>
      <c r="J28" s="141" t="e">
        <f>'Team Hole by Hole Results'!AH141</f>
        <v>#DIV/0!</v>
      </c>
      <c r="K28" s="141" t="e">
        <f>'Team Hole by Hole Results'!AI141</f>
        <v>#DIV/0!</v>
      </c>
      <c r="L28" s="141" t="e">
        <f>'Team Hole by Hole Results'!AJ141</f>
        <v>#DIV/0!</v>
      </c>
      <c r="M28" s="141" t="e">
        <f>'Team Hole by Hole Results'!AK141</f>
        <v>#DIV/0!</v>
      </c>
      <c r="N28" s="141" t="e">
        <f>'Team Hole by Hole Results'!AL141</f>
        <v>#DIV/0!</v>
      </c>
      <c r="O28" s="141" t="e">
        <f>'Team Hole by Hole Results'!AM141</f>
        <v>#DIV/0!</v>
      </c>
      <c r="P28" s="141" t="e">
        <f>'Team Hole by Hole Results'!AN141</f>
        <v>#DIV/0!</v>
      </c>
      <c r="Q28" s="141" t="e">
        <f>'Team Hole by Hole Results'!AO141</f>
        <v>#DIV/0!</v>
      </c>
      <c r="R28" s="141" t="e">
        <f>'Team Hole by Hole Results'!AP141</f>
        <v>#DIV/0!</v>
      </c>
      <c r="S28" s="141" t="e">
        <f>'Team Hole by Hole Results'!AQ141</f>
        <v>#DIV/0!</v>
      </c>
      <c r="T28" s="141" t="e">
        <f>'Team Hole by Hole Results'!AR141</f>
        <v>#DIV/0!</v>
      </c>
      <c r="U28" s="141" t="e">
        <f>'Team Hole by Hole Results'!AS141</f>
        <v>#DIV/0!</v>
      </c>
      <c r="V28" s="142" t="e">
        <f>'Team Hole by Hole Results'!AT141</f>
        <v>#DIV/0!</v>
      </c>
      <c r="W28" s="24"/>
      <c r="X28" s="24"/>
    </row>
    <row r="29" spans="1:24" ht="24.95" customHeight="1" thickBot="1">
      <c r="A29" s="147">
        <f>'Team Hole by Hole Results'!$A$144</f>
        <v>0</v>
      </c>
      <c r="B29" s="148" t="e">
        <f>'Team Hole by Hole Results'!Z147</f>
        <v>#DIV/0!</v>
      </c>
      <c r="C29" s="148" t="e">
        <f>'Team Hole by Hole Results'!AA147</f>
        <v>#DIV/0!</v>
      </c>
      <c r="D29" s="148" t="e">
        <f>'Team Hole by Hole Results'!AB147</f>
        <v>#DIV/0!</v>
      </c>
      <c r="E29" s="148" t="e">
        <f>'Team Hole by Hole Results'!AC147</f>
        <v>#DIV/0!</v>
      </c>
      <c r="F29" s="148" t="e">
        <f>'Team Hole by Hole Results'!AD147</f>
        <v>#DIV/0!</v>
      </c>
      <c r="G29" s="148" t="e">
        <f>'Team Hole by Hole Results'!AE147</f>
        <v>#DIV/0!</v>
      </c>
      <c r="H29" s="148" t="e">
        <f>'Team Hole by Hole Results'!AF147</f>
        <v>#DIV/0!</v>
      </c>
      <c r="I29" s="148" t="e">
        <f>'Team Hole by Hole Results'!AG147</f>
        <v>#DIV/0!</v>
      </c>
      <c r="J29" s="148" t="e">
        <f>'Team Hole by Hole Results'!AH147</f>
        <v>#DIV/0!</v>
      </c>
      <c r="K29" s="148" t="e">
        <f>'Team Hole by Hole Results'!AI147</f>
        <v>#DIV/0!</v>
      </c>
      <c r="L29" s="148" t="e">
        <f>'Team Hole by Hole Results'!AJ147</f>
        <v>#DIV/0!</v>
      </c>
      <c r="M29" s="148" t="e">
        <f>'Team Hole by Hole Results'!AK147</f>
        <v>#DIV/0!</v>
      </c>
      <c r="N29" s="148" t="e">
        <f>'Team Hole by Hole Results'!AL147</f>
        <v>#DIV/0!</v>
      </c>
      <c r="O29" s="148" t="e">
        <f>'Team Hole by Hole Results'!AM147</f>
        <v>#DIV/0!</v>
      </c>
      <c r="P29" s="148" t="e">
        <f>'Team Hole by Hole Results'!AN147</f>
        <v>#DIV/0!</v>
      </c>
      <c r="Q29" s="148" t="e">
        <f>'Team Hole by Hole Results'!AO147</f>
        <v>#DIV/0!</v>
      </c>
      <c r="R29" s="148" t="e">
        <f>'Team Hole by Hole Results'!AP147</f>
        <v>#DIV/0!</v>
      </c>
      <c r="S29" s="148" t="e">
        <f>'Team Hole by Hole Results'!AQ147</f>
        <v>#DIV/0!</v>
      </c>
      <c r="T29" s="148" t="e">
        <f>'Team Hole by Hole Results'!AR147</f>
        <v>#DIV/0!</v>
      </c>
      <c r="U29" s="148" t="e">
        <f>'Team Hole by Hole Results'!AS147</f>
        <v>#DIV/0!</v>
      </c>
      <c r="V29" s="149" t="e">
        <f>'Team Hole by Hole Results'!AT147</f>
        <v>#DIV/0!</v>
      </c>
      <c r="W29" s="24"/>
      <c r="X29" s="24"/>
    </row>
    <row r="30" spans="1:24" ht="30" customHeight="1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</row>
    <row r="31" spans="1:24" ht="30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</row>
    <row r="32" spans="1:24" ht="30" customHeight="1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</row>
    <row r="33" spans="1:24" ht="30" customHeight="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</row>
    <row r="34" spans="1:24" ht="30" customHeight="1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</row>
    <row r="35" spans="1:24" ht="30" customHeight="1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</row>
    <row r="36" spans="1:24" ht="30" customHeight="1"/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/>
  <dimension ref="A1:B33"/>
  <sheetViews>
    <sheetView zoomScale="92" workbookViewId="0"/>
  </sheetViews>
  <sheetFormatPr defaultRowHeight="12.75"/>
  <cols>
    <col min="2" max="2" width="140.5703125" customWidth="1"/>
  </cols>
  <sheetData>
    <row r="1" spans="1:2" ht="15.95" customHeight="1">
      <c r="A1" s="11"/>
      <c r="B1" s="12" t="s">
        <v>31</v>
      </c>
    </row>
    <row r="2" spans="1:2" ht="15.95" customHeight="1">
      <c r="A2" s="13" t="s">
        <v>32</v>
      </c>
      <c r="B2" s="14" t="s">
        <v>33</v>
      </c>
    </row>
    <row r="3" spans="1:2" ht="15.95" customHeight="1">
      <c r="A3" s="13" t="s">
        <v>34</v>
      </c>
      <c r="B3" s="15" t="s">
        <v>51</v>
      </c>
    </row>
    <row r="4" spans="1:2" ht="15.95" customHeight="1">
      <c r="A4" s="13" t="s">
        <v>35</v>
      </c>
      <c r="B4" s="15" t="s">
        <v>56</v>
      </c>
    </row>
    <row r="5" spans="1:2" ht="15.95" customHeight="1">
      <c r="A5" s="13" t="s">
        <v>36</v>
      </c>
      <c r="B5" s="15" t="s">
        <v>57</v>
      </c>
    </row>
    <row r="6" spans="1:2" ht="15.95" customHeight="1">
      <c r="A6" s="13" t="s">
        <v>37</v>
      </c>
      <c r="B6" s="15" t="s">
        <v>58</v>
      </c>
    </row>
    <row r="7" spans="1:2" ht="15.95" customHeight="1">
      <c r="A7" s="13" t="s">
        <v>38</v>
      </c>
      <c r="B7" s="15" t="s">
        <v>59</v>
      </c>
    </row>
    <row r="8" spans="1:2" ht="15.95" customHeight="1">
      <c r="A8" s="13" t="s">
        <v>39</v>
      </c>
      <c r="B8" s="15" t="s">
        <v>55</v>
      </c>
    </row>
    <row r="9" spans="1:2" ht="15.95" customHeight="1">
      <c r="A9" s="15"/>
      <c r="B9" s="15" t="s">
        <v>48</v>
      </c>
    </row>
    <row r="10" spans="1:2" ht="15.95" customHeight="1">
      <c r="A10" s="15"/>
      <c r="B10" s="15" t="s">
        <v>49</v>
      </c>
    </row>
    <row r="11" spans="1:2" ht="15.95" customHeight="1">
      <c r="A11" s="11"/>
      <c r="B11" s="15" t="s">
        <v>53</v>
      </c>
    </row>
    <row r="12" spans="1:2" ht="15.95" customHeight="1">
      <c r="A12" s="13" t="s">
        <v>40</v>
      </c>
      <c r="B12" s="15" t="s">
        <v>54</v>
      </c>
    </row>
    <row r="13" spans="1:2" ht="15.95" customHeight="1">
      <c r="A13" s="13" t="s">
        <v>41</v>
      </c>
      <c r="B13" s="15" t="s">
        <v>42</v>
      </c>
    </row>
    <row r="14" spans="1:2" ht="15.95" customHeight="1">
      <c r="A14" s="15"/>
      <c r="B14" s="15" t="s">
        <v>43</v>
      </c>
    </row>
    <row r="15" spans="1:2" ht="15.95" customHeight="1">
      <c r="A15" s="15"/>
      <c r="B15" s="15" t="s">
        <v>44</v>
      </c>
    </row>
    <row r="16" spans="1:2" ht="15.95" customHeight="1">
      <c r="A16" s="13" t="s">
        <v>45</v>
      </c>
      <c r="B16" s="15" t="s">
        <v>52</v>
      </c>
    </row>
    <row r="17" spans="1:2" ht="15.95" customHeight="1">
      <c r="A17" s="13" t="s">
        <v>46</v>
      </c>
      <c r="B17" s="15" t="s">
        <v>66</v>
      </c>
    </row>
    <row r="18" spans="1:2" ht="15.95" customHeight="1">
      <c r="A18" s="13" t="s">
        <v>47</v>
      </c>
      <c r="B18" s="15" t="s">
        <v>50</v>
      </c>
    </row>
    <row r="19" spans="1:2" ht="15.95" customHeight="1">
      <c r="A19" s="11"/>
      <c r="B19" s="16" t="s">
        <v>63</v>
      </c>
    </row>
    <row r="20" spans="1:2" ht="15.95" customHeight="1">
      <c r="A20" s="11"/>
      <c r="B20" s="11"/>
    </row>
    <row r="21" spans="1:2" ht="15.95" customHeight="1"/>
    <row r="22" spans="1:2" ht="15.95" customHeight="1"/>
    <row r="23" spans="1:2" ht="15.95" customHeight="1"/>
    <row r="24" spans="1:2" ht="15.95" customHeight="1"/>
    <row r="25" spans="1:2" ht="15.95" customHeight="1"/>
    <row r="26" spans="1:2" ht="15.95" customHeight="1"/>
    <row r="27" spans="1:2" ht="15.95" customHeight="1"/>
    <row r="28" spans="1:2" ht="15.95" customHeight="1"/>
    <row r="29" spans="1:2" ht="15.95" customHeight="1"/>
    <row r="30" spans="1:2" ht="15.95" customHeight="1"/>
    <row r="31" spans="1:2" ht="15.95" customHeight="1"/>
    <row r="32" spans="1:2" ht="15.95" customHeight="1"/>
    <row r="33" ht="15.95" customHeight="1"/>
  </sheetData>
  <phoneticPr fontId="1" type="noConversion"/>
  <hyperlinks>
    <hyperlink ref="B19" r:id="rId1"/>
  </hyperlinks>
  <pageMargins left="0.75" right="0.75" top="1" bottom="1" header="0.5" footer="0.5"/>
  <pageSetup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Team and Individual Results</vt:lpstr>
      <vt:lpstr>Team Hole by Hole Results</vt:lpstr>
      <vt:lpstr>Team Summary</vt:lpstr>
      <vt:lpstr>Scoring Statistics</vt:lpstr>
      <vt:lpstr>Instructions</vt:lpstr>
      <vt:lpstr>'Team and Individual Results'!Print_Area</vt:lpstr>
      <vt:lpstr>'Team Hole by Hole Results'!Print_Area</vt:lpstr>
      <vt:lpstr>'Team and Individual Results'!Print_Titles</vt:lpstr>
      <vt:lpstr>'Team Hole by Hole Results'!Print_Titles</vt:lpstr>
    </vt:vector>
  </TitlesOfParts>
  <Company>Culver Educational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Technology Services</dc:creator>
  <cp:lastModifiedBy>john.roberts711</cp:lastModifiedBy>
  <cp:lastPrinted>2009-06-27T01:09:48Z</cp:lastPrinted>
  <dcterms:created xsi:type="dcterms:W3CDTF">2007-09-04T21:54:13Z</dcterms:created>
  <dcterms:modified xsi:type="dcterms:W3CDTF">2018-04-28T19:02:50Z</dcterms:modified>
</cp:coreProperties>
</file>